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5" windowWidth="9570" windowHeight="5115" tabRatio="761" activeTab="0"/>
  </bookViews>
  <sheets>
    <sheet name="CLASIFICACION 3 JUECES" sheetId="1" r:id="rId1"/>
    <sheet name="MENU PRINCIPAL" sheetId="2" r:id="rId2"/>
    <sheet name="Modelo Planillas" sheetId="3" r:id="rId3"/>
    <sheet name="CLASIFICACION 5 JUECES" sheetId="4" r:id="rId4"/>
    <sheet name="INGRESO PUNTOS" sheetId="5" r:id="rId5"/>
  </sheets>
  <definedNames>
    <definedName name="_xlnm._FilterDatabase" localSheetId="0" hidden="1">'CLASIFICACION 3 JUECES'!$A$13:$I$13</definedName>
    <definedName name="_xlnm._FilterDatabase" localSheetId="3" hidden="1">'CLASIFICACION 5 JUECES'!$B$12:$J$42</definedName>
    <definedName name="_xlnm.Print_Area" localSheetId="3">'CLASIFICACION 5 JUECES'!#REF!</definedName>
    <definedName name="_xlnm.Print_Area" localSheetId="2">'Modelo Planillas'!$A$1:$M$33</definedName>
  </definedNames>
  <calcPr fullCalcOnLoad="1"/>
</workbook>
</file>

<file path=xl/sharedStrings.xml><?xml version="1.0" encoding="utf-8"?>
<sst xmlns="http://schemas.openxmlformats.org/spreadsheetml/2006/main" count="1077" uniqueCount="154">
  <si>
    <t>Total</t>
  </si>
  <si>
    <t>Detalle</t>
  </si>
  <si>
    <t>P</t>
  </si>
  <si>
    <t>K</t>
  </si>
  <si>
    <t xml:space="preserve">Maniobra </t>
  </si>
  <si>
    <t xml:space="preserve">4.2.16.1 </t>
  </si>
  <si>
    <t xml:space="preserve">4.2.16.2 </t>
  </si>
  <si>
    <t xml:space="preserve">4.2.16.3 </t>
  </si>
  <si>
    <t xml:space="preserve">4.2.16.4 </t>
  </si>
  <si>
    <t xml:space="preserve">4.2.16.5 </t>
  </si>
  <si>
    <t xml:space="preserve">4.2.16.6 </t>
  </si>
  <si>
    <t xml:space="preserve">4.2.16.7 </t>
  </si>
  <si>
    <t xml:space="preserve">4.2.16.8 </t>
  </si>
  <si>
    <t xml:space="preserve">4.2.16.9 </t>
  </si>
  <si>
    <t xml:space="preserve">4.2.16.10 </t>
  </si>
  <si>
    <t xml:space="preserve">4.2.16.11 </t>
  </si>
  <si>
    <t xml:space="preserve">4.2.16.12 </t>
  </si>
  <si>
    <t xml:space="preserve">4.2.16.13 </t>
  </si>
  <si>
    <t xml:space="preserve">4.2.16.14 </t>
  </si>
  <si>
    <t xml:space="preserve">4.2.16.15 </t>
  </si>
  <si>
    <t xml:space="preserve">4.2.16.16 </t>
  </si>
  <si>
    <t>Partida</t>
  </si>
  <si>
    <t>Decolaje</t>
  </si>
  <si>
    <t>Dos ochos horizontales</t>
  </si>
  <si>
    <t>Media vuelta</t>
  </si>
  <si>
    <t>Tres loopings consecutivos interiores</t>
  </si>
  <si>
    <t>Vuelo invertido (dos vueltas)</t>
  </si>
  <si>
    <t>Tres loopings consecutivos exteriores</t>
  </si>
  <si>
    <t>Dos loopings cuadrados interiores</t>
  </si>
  <si>
    <t>Dos loopings cuadrados exteriores</t>
  </si>
  <si>
    <t>Dos loopings triangulares interiores</t>
  </si>
  <si>
    <t>Dos ochos cuadrados horizontales</t>
  </si>
  <si>
    <t>Dos ochos verticales</t>
  </si>
  <si>
    <t>Reloj de arena</t>
  </si>
  <si>
    <t>Dos ochos sobre la cabeza</t>
  </si>
  <si>
    <t>Trébol de cuatro hojas</t>
  </si>
  <si>
    <t>Aterrizaje</t>
  </si>
  <si>
    <t>Participante:</t>
  </si>
  <si>
    <t>Licencia:</t>
  </si>
  <si>
    <t>Gama de maniobras F2B Acrobacia</t>
  </si>
  <si>
    <t>Vuelo n°:</t>
  </si>
  <si>
    <t>Modelo:</t>
  </si>
  <si>
    <t>Total general:</t>
  </si>
  <si>
    <t>Juez n°:</t>
  </si>
  <si>
    <t>Firma:</t>
  </si>
  <si>
    <t>Observaciones:</t>
  </si>
  <si>
    <t>Nombre:</t>
  </si>
  <si>
    <t>País:</t>
  </si>
  <si>
    <t>Club</t>
  </si>
  <si>
    <t>,</t>
  </si>
  <si>
    <t>PLANILLA PARA JUZGAMIENTO MANIOBRAS</t>
  </si>
  <si>
    <t>Concurso:</t>
  </si>
  <si>
    <t>Realizado en:</t>
  </si>
  <si>
    <t>Fecha:</t>
  </si>
  <si>
    <t>APUCA - Asociación Pilotos U-Control Argentinos</t>
  </si>
  <si>
    <t>Torneo:</t>
  </si>
  <si>
    <t>Lugar</t>
  </si>
  <si>
    <t>Organizador</t>
  </si>
  <si>
    <t>Fecha de realización</t>
  </si>
  <si>
    <t>PILOTOS INSCRIPTOS</t>
  </si>
  <si>
    <t>Apellido</t>
  </si>
  <si>
    <t>Nombre</t>
  </si>
  <si>
    <t>Nº</t>
  </si>
  <si>
    <t>JUEZ NUMERO</t>
  </si>
  <si>
    <t>DIRECTOR DEL CONCURSO</t>
  </si>
  <si>
    <t>CRONOMETRISTA</t>
  </si>
  <si>
    <t>AYUDANTE DE CAMPO 1</t>
  </si>
  <si>
    <t>AYUDANTE DE CAMPO 2</t>
  </si>
  <si>
    <t>MENU DE ENTRADA</t>
  </si>
  <si>
    <t>PRIMER VUELO</t>
  </si>
  <si>
    <t>JUEZ</t>
  </si>
  <si>
    <t>Nº 1</t>
  </si>
  <si>
    <t>Nº 2</t>
  </si>
  <si>
    <t>Nº 3</t>
  </si>
  <si>
    <t>Nº 4</t>
  </si>
  <si>
    <t>Nº 5</t>
  </si>
  <si>
    <t>SEGUNDO VUELO</t>
  </si>
  <si>
    <t>TERCER VUELO</t>
  </si>
  <si>
    <t>PUNTAJES OBTENIDOS</t>
  </si>
  <si>
    <t>PUNTOS ASIGNADOS</t>
  </si>
  <si>
    <t>CANTIDAD DE JUECES</t>
  </si>
  <si>
    <t>PLANILLAS CON PUNTAJES PARCIALES Y TOTALES</t>
  </si>
  <si>
    <t>INGRESE CUANTOS</t>
  </si>
  <si>
    <t>APELLIDO</t>
  </si>
  <si>
    <t>NOMBRE</t>
  </si>
  <si>
    <t>FECHA</t>
  </si>
  <si>
    <t>TOTAL</t>
  </si>
  <si>
    <t>LUGAR</t>
  </si>
  <si>
    <t>ORGANIZADO POR</t>
  </si>
  <si>
    <t>JUECES</t>
  </si>
  <si>
    <t xml:space="preserve">TORNEO  </t>
  </si>
  <si>
    <t xml:space="preserve">LUGAR DE REALIZACION  </t>
  </si>
  <si>
    <t xml:space="preserve">ORGANIZADOR  </t>
  </si>
  <si>
    <t xml:space="preserve">FECHA  </t>
  </si>
  <si>
    <t>TOTAL DE PUNTOS SI HAY 3 JUECES</t>
  </si>
  <si>
    <t>TOTAL DE PUNTOS SI HAY 5 JUECES</t>
  </si>
  <si>
    <t>Promedio vuelo 1 - 3 jueces</t>
  </si>
  <si>
    <t>Promedio vuelo 1 - 5 jueces</t>
  </si>
  <si>
    <t>PUNTAJES CON 3 JUECES</t>
  </si>
  <si>
    <t>VUELO 1</t>
  </si>
  <si>
    <t>VUELO 2</t>
  </si>
  <si>
    <t>VUELO 3</t>
  </si>
  <si>
    <t>PUNTAJES CON 5 JUECES</t>
  </si>
  <si>
    <t>Promedio vuelo 2 - 3 jueces</t>
  </si>
  <si>
    <t>Promedio vuelo 2 - 5 jueces</t>
  </si>
  <si>
    <t>Promedio vuelo 3 - 3 jueces</t>
  </si>
  <si>
    <t>Promedio vuelo 3 - 5 jueces</t>
  </si>
  <si>
    <t>CLASIFICACION FINAL - ACROBACIA VCC - F2B</t>
  </si>
  <si>
    <t>APUCA - ASOCIACION PILOTOS U-CONTROL ARGENTINOS</t>
  </si>
  <si>
    <t>WWW.APUCA.COM.AR</t>
  </si>
  <si>
    <t>REGISTRO DE PUNTAJES ACROBACIA VCC - F2B</t>
  </si>
  <si>
    <t>www.apuca.com.ar</t>
  </si>
  <si>
    <t xml:space="preserve">APELLIDO </t>
  </si>
  <si>
    <t>PILOTOS</t>
  </si>
  <si>
    <t>CLUB</t>
  </si>
  <si>
    <t>LICENCIA</t>
  </si>
  <si>
    <t>PUNTAJES RECIBIDOS</t>
  </si>
  <si>
    <t>Licencia</t>
  </si>
  <si>
    <t>POSICION</t>
  </si>
  <si>
    <t>FINAL</t>
  </si>
  <si>
    <t>Piloto Nro.</t>
  </si>
  <si>
    <t>ATENCION !! .. NO INGRESAR DATOS EN ESTAS CELDAS !!!!!</t>
  </si>
  <si>
    <t>Esta es la única columna donde ingresar datos.</t>
  </si>
  <si>
    <t>Primero ordenar la columna TOTAL decreciente.</t>
  </si>
  <si>
    <t>Luego colocar los puestos a partir del 1.</t>
  </si>
  <si>
    <t>En caso de empate, se considera el mejor 3er. Vuelo.</t>
  </si>
  <si>
    <t>Bendrana</t>
  </si>
  <si>
    <t>Oscar</t>
  </si>
  <si>
    <t>Magnetti</t>
  </si>
  <si>
    <t>Fernado</t>
  </si>
  <si>
    <t>Armesto</t>
  </si>
  <si>
    <t>Chango</t>
  </si>
  <si>
    <t>Varas Nestor</t>
  </si>
  <si>
    <t>De Miguele</t>
  </si>
  <si>
    <t>Marcelo Muscio</t>
  </si>
  <si>
    <t>Pites</t>
  </si>
  <si>
    <t>Rafael</t>
  </si>
  <si>
    <t>Salta</t>
  </si>
  <si>
    <t>Loescher</t>
  </si>
  <si>
    <t>Pablo</t>
  </si>
  <si>
    <t>CAC</t>
  </si>
  <si>
    <t>Caruso</t>
  </si>
  <si>
    <t>Gianni</t>
  </si>
  <si>
    <t>Barrabino</t>
  </si>
  <si>
    <t>Carlos</t>
  </si>
  <si>
    <t>Adrian</t>
  </si>
  <si>
    <t>SAS 002</t>
  </si>
  <si>
    <t>CAC 1593</t>
  </si>
  <si>
    <t>CAC 1344</t>
  </si>
  <si>
    <t>CAC 1407</t>
  </si>
  <si>
    <t>CAC 2050</t>
  </si>
  <si>
    <t>SEGUNDA FECHA RANKING 2012</t>
  </si>
  <si>
    <t>CLUB AEROMODELISTA CIUDADELA</t>
  </si>
  <si>
    <t>POSIC.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</si>
</sst>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[$-2C0A]dddd\,\ dd&quot; de &quot;mmmm&quot; de &quot;yyyy"/>
    <numFmt numFmtId="187" formatCode="dd/mm/yyyy;@"/>
  </numFmts>
  <fonts count="58">
    <font>
      <sz val="10"/>
      <name val="Arial"/>
      <family val="0"/>
    </font>
    <font>
      <b/>
      <i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Verdana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b/>
      <sz val="8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3"/>
      <name val="Verdana"/>
      <family val="2"/>
    </font>
    <font>
      <b/>
      <sz val="14"/>
      <color indexed="12"/>
      <name val="Arial"/>
      <family val="2"/>
    </font>
    <font>
      <b/>
      <sz val="10"/>
      <color indexed="9"/>
      <name val="Verdana"/>
      <family val="2"/>
    </font>
    <font>
      <b/>
      <sz val="10"/>
      <color indexed="18"/>
      <name val="Verdana"/>
      <family val="2"/>
    </font>
    <font>
      <b/>
      <sz val="10"/>
      <color indexed="13"/>
      <name val="Verdana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 Black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u val="single"/>
      <sz val="8"/>
      <color indexed="12"/>
      <name val="Arial"/>
      <family val="0"/>
    </font>
    <font>
      <b/>
      <sz val="10"/>
      <color indexed="13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44" fillId="4" borderId="0" applyNumberFormat="0" applyBorder="0" applyAlignment="0" applyProtection="0"/>
    <xf numFmtId="0" fontId="49" fillId="16" borderId="1" applyNumberFormat="0" applyAlignment="0" applyProtection="0"/>
    <xf numFmtId="0" fontId="51" fillId="17" borderId="2" applyNumberFormat="0" applyAlignment="0" applyProtection="0"/>
    <xf numFmtId="0" fontId="50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21" borderId="0" applyNumberFormat="0" applyBorder="0" applyAlignment="0" applyProtection="0"/>
    <xf numFmtId="0" fontId="47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8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5" borderId="0" xfId="0" applyFill="1" applyAlignment="1">
      <alignment/>
    </xf>
    <xf numFmtId="0" fontId="2" fillId="0" borderId="11" xfId="0" applyFont="1" applyFill="1" applyBorder="1" applyAlignment="1">
      <alignment horizontal="center"/>
    </xf>
    <xf numFmtId="180" fontId="12" fillId="22" borderId="12" xfId="0" applyNumberFormat="1" applyFont="1" applyFill="1" applyBorder="1" applyAlignment="1">
      <alignment/>
    </xf>
    <xf numFmtId="180" fontId="12" fillId="22" borderId="13" xfId="0" applyNumberFormat="1" applyFont="1" applyFill="1" applyBorder="1" applyAlignment="1">
      <alignment/>
    </xf>
    <xf numFmtId="180" fontId="12" fillId="22" borderId="14" xfId="0" applyNumberFormat="1" applyFont="1" applyFill="1" applyBorder="1" applyAlignment="1">
      <alignment/>
    </xf>
    <xf numFmtId="180" fontId="12" fillId="22" borderId="15" xfId="0" applyNumberFormat="1" applyFont="1" applyFill="1" applyBorder="1" applyAlignment="1">
      <alignment/>
    </xf>
    <xf numFmtId="180" fontId="12" fillId="22" borderId="16" xfId="0" applyNumberFormat="1" applyFont="1" applyFill="1" applyBorder="1" applyAlignment="1">
      <alignment/>
    </xf>
    <xf numFmtId="180" fontId="12" fillId="4" borderId="12" xfId="0" applyNumberFormat="1" applyFont="1" applyFill="1" applyBorder="1" applyAlignment="1">
      <alignment/>
    </xf>
    <xf numFmtId="180" fontId="12" fillId="4" borderId="14" xfId="0" applyNumberFormat="1" applyFont="1" applyFill="1" applyBorder="1" applyAlignment="1">
      <alignment/>
    </xf>
    <xf numFmtId="180" fontId="12" fillId="4" borderId="16" xfId="0" applyNumberFormat="1" applyFont="1" applyFill="1" applyBorder="1" applyAlignment="1">
      <alignment/>
    </xf>
    <xf numFmtId="180" fontId="12" fillId="22" borderId="17" xfId="0" applyNumberFormat="1" applyFont="1" applyFill="1" applyBorder="1" applyAlignment="1">
      <alignment/>
    </xf>
    <xf numFmtId="180" fontId="12" fillId="22" borderId="18" xfId="0" applyNumberFormat="1" applyFont="1" applyFill="1" applyBorder="1" applyAlignment="1">
      <alignment/>
    </xf>
    <xf numFmtId="180" fontId="12" fillId="22" borderId="19" xfId="0" applyNumberFormat="1" applyFont="1" applyFill="1" applyBorder="1" applyAlignment="1">
      <alignment/>
    </xf>
    <xf numFmtId="180" fontId="12" fillId="22" borderId="20" xfId="0" applyNumberFormat="1" applyFont="1" applyFill="1" applyBorder="1" applyAlignment="1">
      <alignment/>
    </xf>
    <xf numFmtId="180" fontId="12" fillId="22" borderId="21" xfId="0" applyNumberFormat="1" applyFont="1" applyFill="1" applyBorder="1" applyAlignment="1">
      <alignment/>
    </xf>
    <xf numFmtId="180" fontId="12" fillId="4" borderId="17" xfId="0" applyNumberFormat="1" applyFont="1" applyFill="1" applyBorder="1" applyAlignment="1">
      <alignment/>
    </xf>
    <xf numFmtId="180" fontId="12" fillId="4" borderId="19" xfId="0" applyNumberFormat="1" applyFont="1" applyFill="1" applyBorder="1" applyAlignment="1">
      <alignment/>
    </xf>
    <xf numFmtId="180" fontId="12" fillId="4" borderId="21" xfId="0" applyNumberFormat="1" applyFont="1" applyFill="1" applyBorder="1" applyAlignment="1">
      <alignment/>
    </xf>
    <xf numFmtId="180" fontId="12" fillId="22" borderId="22" xfId="0" applyNumberFormat="1" applyFont="1" applyFill="1" applyBorder="1" applyAlignment="1">
      <alignment/>
    </xf>
    <xf numFmtId="180" fontId="12" fillId="22" borderId="23" xfId="0" applyNumberFormat="1" applyFont="1" applyFill="1" applyBorder="1" applyAlignment="1">
      <alignment/>
    </xf>
    <xf numFmtId="180" fontId="12" fillId="22" borderId="24" xfId="0" applyNumberFormat="1" applyFont="1" applyFill="1" applyBorder="1" applyAlignment="1">
      <alignment/>
    </xf>
    <xf numFmtId="180" fontId="12" fillId="22" borderId="25" xfId="0" applyNumberFormat="1" applyFont="1" applyFill="1" applyBorder="1" applyAlignment="1">
      <alignment/>
    </xf>
    <xf numFmtId="180" fontId="12" fillId="22" borderId="26" xfId="0" applyNumberFormat="1" applyFont="1" applyFill="1" applyBorder="1" applyAlignment="1">
      <alignment/>
    </xf>
    <xf numFmtId="180" fontId="12" fillId="4" borderId="22" xfId="0" applyNumberFormat="1" applyFont="1" applyFill="1" applyBorder="1" applyAlignment="1">
      <alignment/>
    </xf>
    <xf numFmtId="180" fontId="12" fillId="4" borderId="24" xfId="0" applyNumberFormat="1" applyFont="1" applyFill="1" applyBorder="1" applyAlignment="1">
      <alignment/>
    </xf>
    <xf numFmtId="180" fontId="12" fillId="4" borderId="26" xfId="0" applyNumberFormat="1" applyFont="1" applyFill="1" applyBorder="1" applyAlignment="1">
      <alignment/>
    </xf>
    <xf numFmtId="180" fontId="2" fillId="0" borderId="27" xfId="0" applyNumberFormat="1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2" fillId="26" borderId="27" xfId="0" applyFont="1" applyFill="1" applyBorder="1" applyAlignment="1">
      <alignment/>
    </xf>
    <xf numFmtId="0" fontId="2" fillId="26" borderId="33" xfId="0" applyFont="1" applyFill="1" applyBorder="1" applyAlignment="1">
      <alignment/>
    </xf>
    <xf numFmtId="0" fontId="2" fillId="26" borderId="29" xfId="0" applyFont="1" applyFill="1" applyBorder="1" applyAlignment="1">
      <alignment/>
    </xf>
    <xf numFmtId="49" fontId="0" fillId="0" borderId="0" xfId="0" applyNumberFormat="1" applyAlignment="1">
      <alignment/>
    </xf>
    <xf numFmtId="2" fontId="2" fillId="26" borderId="34" xfId="0" applyNumberFormat="1" applyFont="1" applyFill="1" applyBorder="1" applyAlignment="1">
      <alignment/>
    </xf>
    <xf numFmtId="0" fontId="0" fillId="4" borderId="33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22" borderId="35" xfId="0" applyFont="1" applyFill="1" applyBorder="1" applyAlignment="1">
      <alignment horizontal="center"/>
    </xf>
    <xf numFmtId="0" fontId="4" fillId="22" borderId="19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24" borderId="35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180" fontId="12" fillId="24" borderId="12" xfId="0" applyNumberFormat="1" applyFont="1" applyFill="1" applyBorder="1" applyAlignment="1">
      <alignment/>
    </xf>
    <xf numFmtId="180" fontId="12" fillId="24" borderId="13" xfId="0" applyNumberFormat="1" applyFont="1" applyFill="1" applyBorder="1" applyAlignment="1">
      <alignment/>
    </xf>
    <xf numFmtId="180" fontId="12" fillId="24" borderId="14" xfId="0" applyNumberFormat="1" applyFont="1" applyFill="1" applyBorder="1" applyAlignment="1">
      <alignment/>
    </xf>
    <xf numFmtId="180" fontId="12" fillId="24" borderId="15" xfId="0" applyNumberFormat="1" applyFont="1" applyFill="1" applyBorder="1" applyAlignment="1">
      <alignment/>
    </xf>
    <xf numFmtId="180" fontId="12" fillId="24" borderId="16" xfId="0" applyNumberFormat="1" applyFont="1" applyFill="1" applyBorder="1" applyAlignment="1">
      <alignment/>
    </xf>
    <xf numFmtId="180" fontId="12" fillId="24" borderId="36" xfId="0" applyNumberFormat="1" applyFont="1" applyFill="1" applyBorder="1" applyAlignment="1">
      <alignment/>
    </xf>
    <xf numFmtId="180" fontId="12" fillId="24" borderId="11" xfId="0" applyNumberFormat="1" applyFont="1" applyFill="1" applyBorder="1" applyAlignment="1">
      <alignment/>
    </xf>
    <xf numFmtId="180" fontId="12" fillId="24" borderId="10" xfId="0" applyNumberFormat="1" applyFont="1" applyFill="1" applyBorder="1" applyAlignment="1">
      <alignment/>
    </xf>
    <xf numFmtId="180" fontId="12" fillId="24" borderId="37" xfId="0" applyNumberFormat="1" applyFont="1" applyFill="1" applyBorder="1" applyAlignment="1">
      <alignment/>
    </xf>
    <xf numFmtId="180" fontId="12" fillId="24" borderId="38" xfId="0" applyNumberFormat="1" applyFont="1" applyFill="1" applyBorder="1" applyAlignment="1">
      <alignment/>
    </xf>
    <xf numFmtId="180" fontId="12" fillId="24" borderId="22" xfId="0" applyNumberFormat="1" applyFont="1" applyFill="1" applyBorder="1" applyAlignment="1">
      <alignment/>
    </xf>
    <xf numFmtId="180" fontId="12" fillId="24" borderId="23" xfId="0" applyNumberFormat="1" applyFont="1" applyFill="1" applyBorder="1" applyAlignment="1">
      <alignment/>
    </xf>
    <xf numFmtId="180" fontId="12" fillId="24" borderId="24" xfId="0" applyNumberFormat="1" applyFont="1" applyFill="1" applyBorder="1" applyAlignment="1">
      <alignment/>
    </xf>
    <xf numFmtId="180" fontId="12" fillId="24" borderId="25" xfId="0" applyNumberFormat="1" applyFont="1" applyFill="1" applyBorder="1" applyAlignment="1">
      <alignment/>
    </xf>
    <xf numFmtId="180" fontId="12" fillId="24" borderId="26" xfId="0" applyNumberFormat="1" applyFont="1" applyFill="1" applyBorder="1" applyAlignment="1">
      <alignment/>
    </xf>
    <xf numFmtId="49" fontId="4" fillId="0" borderId="39" xfId="0" applyNumberFormat="1" applyFont="1" applyBorder="1" applyAlignment="1">
      <alignment horizontal="center" vertical="top" textRotation="180"/>
    </xf>
    <xf numFmtId="0" fontId="2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2" fillId="27" borderId="0" xfId="0" applyFont="1" applyFill="1" applyBorder="1" applyAlignment="1">
      <alignment horizontal="left"/>
    </xf>
    <xf numFmtId="49" fontId="4" fillId="27" borderId="39" xfId="0" applyNumberFormat="1" applyFont="1" applyFill="1" applyBorder="1" applyAlignment="1">
      <alignment horizontal="center" vertical="top" textRotation="180"/>
    </xf>
    <xf numFmtId="49" fontId="4" fillId="27" borderId="40" xfId="0" applyNumberFormat="1" applyFont="1" applyFill="1" applyBorder="1" applyAlignment="1">
      <alignment horizontal="center" vertical="top" textRotation="180"/>
    </xf>
    <xf numFmtId="49" fontId="4" fillId="27" borderId="41" xfId="0" applyNumberFormat="1" applyFont="1" applyFill="1" applyBorder="1" applyAlignment="1">
      <alignment horizontal="center" vertical="top" textRotation="180"/>
    </xf>
    <xf numFmtId="0" fontId="0" fillId="27" borderId="0" xfId="0" applyFill="1" applyAlignment="1">
      <alignment vertical="top"/>
    </xf>
    <xf numFmtId="49" fontId="4" fillId="27" borderId="0" xfId="0" applyNumberFormat="1" applyFont="1" applyFill="1" applyBorder="1" applyAlignment="1">
      <alignment horizontal="center" vertical="top" textRotation="180"/>
    </xf>
    <xf numFmtId="49" fontId="4" fillId="0" borderId="39" xfId="0" applyNumberFormat="1" applyFont="1" applyFill="1" applyBorder="1" applyAlignment="1">
      <alignment horizontal="center" vertical="top" textRotation="180"/>
    </xf>
    <xf numFmtId="49" fontId="4" fillId="0" borderId="40" xfId="0" applyNumberFormat="1" applyFont="1" applyFill="1" applyBorder="1" applyAlignment="1">
      <alignment horizontal="center" vertical="top" textRotation="180"/>
    </xf>
    <xf numFmtId="49" fontId="4" fillId="0" borderId="41" xfId="0" applyNumberFormat="1" applyFont="1" applyFill="1" applyBorder="1" applyAlignment="1">
      <alignment horizontal="center" vertical="top" textRotation="180"/>
    </xf>
    <xf numFmtId="0" fontId="0" fillId="0" borderId="0" xfId="0" applyFill="1" applyAlignment="1">
      <alignment/>
    </xf>
    <xf numFmtId="49" fontId="4" fillId="0" borderId="0" xfId="0" applyNumberFormat="1" applyFont="1" applyFill="1" applyBorder="1" applyAlignment="1">
      <alignment horizontal="center" vertical="top" textRotation="180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27" borderId="0" xfId="0" applyFill="1" applyBorder="1" applyAlignment="1">
      <alignment vertical="top"/>
    </xf>
    <xf numFmtId="0" fontId="0" fillId="27" borderId="0" xfId="0" applyFill="1" applyBorder="1" applyAlignment="1">
      <alignment/>
    </xf>
    <xf numFmtId="0" fontId="2" fillId="0" borderId="0" xfId="0" applyFont="1" applyAlignment="1">
      <alignment/>
    </xf>
    <xf numFmtId="0" fontId="2" fillId="24" borderId="11" xfId="0" applyFont="1" applyFill="1" applyBorder="1" applyAlignment="1">
      <alignment horizontal="center"/>
    </xf>
    <xf numFmtId="0" fontId="0" fillId="22" borderId="42" xfId="0" applyFill="1" applyBorder="1" applyAlignment="1">
      <alignment/>
    </xf>
    <xf numFmtId="0" fontId="0" fillId="22" borderId="37" xfId="0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42" xfId="0" applyFont="1" applyFill="1" applyBorder="1" applyAlignment="1">
      <alignment/>
    </xf>
    <xf numFmtId="0" fontId="2" fillId="22" borderId="37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42" xfId="0" applyFill="1" applyBorder="1" applyAlignment="1">
      <alignment/>
    </xf>
    <xf numFmtId="0" fontId="0" fillId="24" borderId="37" xfId="0" applyFill="1" applyBorder="1" applyAlignment="1">
      <alignment/>
    </xf>
    <xf numFmtId="0" fontId="0" fillId="28" borderId="0" xfId="0" applyFill="1" applyAlignment="1">
      <alignment/>
    </xf>
    <xf numFmtId="0" fontId="21" fillId="28" borderId="0" xfId="0" applyFont="1" applyFill="1" applyAlignment="1">
      <alignment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8" fillId="22" borderId="27" xfId="0" applyFont="1" applyFill="1" applyBorder="1" applyAlignment="1">
      <alignment/>
    </xf>
    <xf numFmtId="0" fontId="0" fillId="22" borderId="29" xfId="0" applyFill="1" applyBorder="1" applyAlignment="1">
      <alignment/>
    </xf>
    <xf numFmtId="0" fontId="8" fillId="22" borderId="34" xfId="0" applyFont="1" applyFill="1" applyBorder="1" applyAlignment="1">
      <alignment/>
    </xf>
    <xf numFmtId="49" fontId="25" fillId="0" borderId="22" xfId="0" applyNumberFormat="1" applyFont="1" applyBorder="1" applyAlignment="1">
      <alignment horizontal="center" vertical="top" textRotation="180"/>
    </xf>
    <xf numFmtId="49" fontId="25" fillId="0" borderId="44" xfId="0" applyNumberFormat="1" applyFont="1" applyBorder="1" applyAlignment="1">
      <alignment horizontal="center" vertical="top" textRotation="180"/>
    </xf>
    <xf numFmtId="49" fontId="25" fillId="0" borderId="26" xfId="0" applyNumberFormat="1" applyFont="1" applyBorder="1" applyAlignment="1">
      <alignment horizontal="center" vertical="top" textRotation="180"/>
    </xf>
    <xf numFmtId="0" fontId="26" fillId="25" borderId="0" xfId="0" applyFont="1" applyFill="1" applyAlignment="1">
      <alignment vertical="top"/>
    </xf>
    <xf numFmtId="0" fontId="26" fillId="25" borderId="0" xfId="0" applyFont="1" applyFill="1" applyAlignment="1">
      <alignment/>
    </xf>
    <xf numFmtId="0" fontId="26" fillId="0" borderId="0" xfId="0" applyFont="1" applyAlignment="1">
      <alignment/>
    </xf>
    <xf numFmtId="49" fontId="25" fillId="22" borderId="39" xfId="0" applyNumberFormat="1" applyFont="1" applyFill="1" applyBorder="1" applyAlignment="1">
      <alignment horizontal="center" vertical="top" textRotation="180"/>
    </xf>
    <xf numFmtId="49" fontId="25" fillId="22" borderId="10" xfId="0" applyNumberFormat="1" applyFont="1" applyFill="1" applyBorder="1" applyAlignment="1">
      <alignment horizontal="center" vertical="top" textRotation="180"/>
    </xf>
    <xf numFmtId="49" fontId="25" fillId="4" borderId="0" xfId="0" applyNumberFormat="1" applyFont="1" applyFill="1" applyBorder="1" applyAlignment="1">
      <alignment horizontal="center" vertical="top" textRotation="180"/>
    </xf>
    <xf numFmtId="49" fontId="25" fillId="4" borderId="10" xfId="0" applyNumberFormat="1" applyFont="1" applyFill="1" applyBorder="1" applyAlignment="1">
      <alignment horizontal="center" vertical="top" textRotation="180"/>
    </xf>
    <xf numFmtId="49" fontId="25" fillId="24" borderId="10" xfId="0" applyNumberFormat="1" applyFont="1" applyFill="1" applyBorder="1" applyAlignment="1">
      <alignment horizontal="center" vertical="top" textRotation="180"/>
    </xf>
    <xf numFmtId="49" fontId="25" fillId="24" borderId="41" xfId="0" applyNumberFormat="1" applyFont="1" applyFill="1" applyBorder="1" applyAlignment="1">
      <alignment horizontal="center" vertical="top" textRotation="180"/>
    </xf>
    <xf numFmtId="0" fontId="27" fillId="0" borderId="0" xfId="0" applyFont="1" applyAlignment="1">
      <alignment/>
    </xf>
    <xf numFmtId="180" fontId="0" fillId="0" borderId="0" xfId="0" applyNumberFormat="1" applyAlignment="1">
      <alignment/>
    </xf>
    <xf numFmtId="0" fontId="25" fillId="26" borderId="45" xfId="0" applyFont="1" applyFill="1" applyBorder="1" applyAlignment="1">
      <alignment horizontal="center"/>
    </xf>
    <xf numFmtId="0" fontId="25" fillId="26" borderId="35" xfId="0" applyFont="1" applyFill="1" applyBorder="1" applyAlignment="1">
      <alignment horizontal="center"/>
    </xf>
    <xf numFmtId="0" fontId="25" fillId="26" borderId="46" xfId="0" applyFont="1" applyFill="1" applyBorder="1" applyAlignment="1">
      <alignment horizontal="center"/>
    </xf>
    <xf numFmtId="0" fontId="25" fillId="26" borderId="47" xfId="0" applyFont="1" applyFill="1" applyBorder="1" applyAlignment="1">
      <alignment horizontal="center"/>
    </xf>
    <xf numFmtId="0" fontId="25" fillId="26" borderId="19" xfId="0" applyFont="1" applyFill="1" applyBorder="1" applyAlignment="1">
      <alignment horizontal="center"/>
    </xf>
    <xf numFmtId="0" fontId="25" fillId="26" borderId="48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top" textRotation="180"/>
    </xf>
    <xf numFmtId="49" fontId="4" fillId="0" borderId="49" xfId="0" applyNumberFormat="1" applyFont="1" applyFill="1" applyBorder="1" applyAlignment="1">
      <alignment horizontal="center" vertical="top" textRotation="180"/>
    </xf>
    <xf numFmtId="0" fontId="8" fillId="0" borderId="31" xfId="0" applyFont="1" applyFill="1" applyBorder="1" applyAlignment="1" applyProtection="1">
      <alignment horizontal="left"/>
      <protection locked="0"/>
    </xf>
    <xf numFmtId="0" fontId="8" fillId="0" borderId="33" xfId="0" applyFont="1" applyFill="1" applyBorder="1" applyAlignment="1" applyProtection="1">
      <alignment/>
      <protection locked="0"/>
    </xf>
    <xf numFmtId="49" fontId="24" fillId="4" borderId="11" xfId="0" applyNumberFormat="1" applyFont="1" applyFill="1" applyBorder="1" applyAlignment="1" applyProtection="1">
      <alignment/>
      <protection locked="0"/>
    </xf>
    <xf numFmtId="49" fontId="24" fillId="22" borderId="11" xfId="0" applyNumberFormat="1" applyFont="1" applyFill="1" applyBorder="1" applyAlignment="1" applyProtection="1">
      <alignment/>
      <protection locked="0"/>
    </xf>
    <xf numFmtId="0" fontId="14" fillId="25" borderId="0" xfId="0" applyFont="1" applyFill="1" applyAlignment="1" applyProtection="1">
      <alignment/>
      <protection locked="0"/>
    </xf>
    <xf numFmtId="180" fontId="13" fillId="4" borderId="50" xfId="0" applyNumberFormat="1" applyFont="1" applyFill="1" applyBorder="1" applyAlignment="1" applyProtection="1">
      <alignment/>
      <protection locked="0"/>
    </xf>
    <xf numFmtId="180" fontId="13" fillId="22" borderId="42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vertical="center"/>
    </xf>
    <xf numFmtId="0" fontId="2" fillId="0" borderId="11" xfId="0" applyNumberFormat="1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2" fontId="2" fillId="4" borderId="51" xfId="0" applyNumberFormat="1" applyFont="1" applyFill="1" applyBorder="1" applyAlignment="1">
      <alignment horizontal="right"/>
    </xf>
    <xf numFmtId="2" fontId="2" fillId="4" borderId="52" xfId="0" applyNumberFormat="1" applyFont="1" applyFill="1" applyBorder="1" applyAlignment="1">
      <alignment horizontal="right"/>
    </xf>
    <xf numFmtId="0" fontId="2" fillId="4" borderId="52" xfId="0" applyFont="1" applyFill="1" applyBorder="1" applyAlignment="1">
      <alignment horizontal="right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2" fillId="24" borderId="42" xfId="0" applyFont="1" applyFill="1" applyBorder="1" applyAlignment="1">
      <alignment/>
    </xf>
    <xf numFmtId="49" fontId="4" fillId="0" borderId="49" xfId="0" applyNumberFormat="1" applyFont="1" applyBorder="1" applyAlignment="1">
      <alignment horizontal="center" vertical="top" textRotation="180"/>
    </xf>
    <xf numFmtId="49" fontId="4" fillId="0" borderId="42" xfId="0" applyNumberFormat="1" applyFont="1" applyFill="1" applyBorder="1" applyAlignment="1">
      <alignment horizontal="center" vertical="top" textRotation="180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13" fillId="4" borderId="53" xfId="0" applyNumberFormat="1" applyFont="1" applyFill="1" applyBorder="1" applyAlignment="1" applyProtection="1">
      <alignment/>
      <protection locked="0"/>
    </xf>
    <xf numFmtId="180" fontId="13" fillId="22" borderId="49" xfId="0" applyNumberFormat="1" applyFont="1" applyFill="1" applyBorder="1" applyAlignment="1" applyProtection="1">
      <alignment/>
      <protection locked="0"/>
    </xf>
    <xf numFmtId="0" fontId="0" fillId="25" borderId="33" xfId="0" applyFill="1" applyBorder="1" applyAlignment="1">
      <alignment/>
    </xf>
    <xf numFmtId="0" fontId="8" fillId="22" borderId="5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33" fillId="0" borderId="0" xfId="45" applyAlignment="1" applyProtection="1">
      <alignment/>
      <protection/>
    </xf>
    <xf numFmtId="0" fontId="2" fillId="22" borderId="1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3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36" fillId="0" borderId="0" xfId="45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5" fontId="12" fillId="0" borderId="31" xfId="0" applyNumberFormat="1" applyFont="1" applyFill="1" applyBorder="1" applyAlignment="1" applyProtection="1">
      <alignment/>
      <protection/>
    </xf>
    <xf numFmtId="15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15" fontId="12" fillId="0" borderId="0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 applyProtection="1">
      <alignment horizontal="right"/>
      <protection locked="0"/>
    </xf>
    <xf numFmtId="2" fontId="12" fillId="0" borderId="14" xfId="0" applyNumberFormat="1" applyFont="1" applyFill="1" applyBorder="1" applyAlignment="1" applyProtection="1">
      <alignment horizontal="right"/>
      <protection locked="0"/>
    </xf>
    <xf numFmtId="2" fontId="12" fillId="0" borderId="15" xfId="0" applyNumberFormat="1" applyFont="1" applyFill="1" applyBorder="1" applyAlignment="1" applyProtection="1">
      <alignment horizontal="right"/>
      <protection locked="0"/>
    </xf>
    <xf numFmtId="2" fontId="12" fillId="0" borderId="54" xfId="0" applyNumberFormat="1" applyFont="1" applyFill="1" applyBorder="1" applyAlignment="1" applyProtection="1">
      <alignment/>
      <protection locked="0"/>
    </xf>
    <xf numFmtId="2" fontId="12" fillId="0" borderId="10" xfId="0" applyNumberFormat="1" applyFont="1" applyFill="1" applyBorder="1" applyAlignment="1" applyProtection="1">
      <alignment/>
      <protection locked="0"/>
    </xf>
    <xf numFmtId="2" fontId="12" fillId="0" borderId="56" xfId="0" applyNumberFormat="1" applyFont="1" applyFill="1" applyBorder="1" applyAlignment="1" applyProtection="1">
      <alignment/>
      <protection locked="0"/>
    </xf>
    <xf numFmtId="2" fontId="12" fillId="0" borderId="36" xfId="0" applyNumberFormat="1" applyFont="1" applyFill="1" applyBorder="1" applyAlignment="1" applyProtection="1">
      <alignment horizontal="right"/>
      <protection locked="0"/>
    </xf>
    <xf numFmtId="2" fontId="12" fillId="0" borderId="10" xfId="0" applyNumberFormat="1" applyFont="1" applyFill="1" applyBorder="1" applyAlignment="1" applyProtection="1">
      <alignment horizontal="right"/>
      <protection locked="0"/>
    </xf>
    <xf numFmtId="2" fontId="12" fillId="0" borderId="37" xfId="0" applyNumberFormat="1" applyFont="1" applyFill="1" applyBorder="1" applyAlignment="1" applyProtection="1">
      <alignment horizontal="right"/>
      <protection locked="0"/>
    </xf>
    <xf numFmtId="2" fontId="12" fillId="0" borderId="42" xfId="0" applyNumberFormat="1" applyFont="1" applyFill="1" applyBorder="1" applyAlignment="1" applyProtection="1">
      <alignment/>
      <protection locked="0"/>
    </xf>
    <xf numFmtId="2" fontId="12" fillId="0" borderId="55" xfId="0" applyNumberFormat="1" applyFont="1" applyFill="1" applyBorder="1" applyAlignment="1" applyProtection="1">
      <alignment/>
      <protection locked="0"/>
    </xf>
    <xf numFmtId="2" fontId="12" fillId="0" borderId="44" xfId="0" applyNumberFormat="1" applyFont="1" applyFill="1" applyBorder="1" applyAlignment="1" applyProtection="1">
      <alignment/>
      <protection locked="0"/>
    </xf>
    <xf numFmtId="2" fontId="12" fillId="0" borderId="57" xfId="0" applyNumberFormat="1" applyFont="1" applyFill="1" applyBorder="1" applyAlignment="1" applyProtection="1">
      <alignment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2" fontId="12" fillId="0" borderId="54" xfId="0" applyNumberFormat="1" applyFont="1" applyFill="1" applyBorder="1" applyAlignment="1" applyProtection="1">
      <alignment horizontal="right"/>
      <protection locked="0"/>
    </xf>
    <xf numFmtId="2" fontId="12" fillId="0" borderId="50" xfId="0" applyNumberFormat="1" applyFont="1" applyFill="1" applyBorder="1" applyAlignment="1" applyProtection="1">
      <alignment/>
      <protection locked="0"/>
    </xf>
    <xf numFmtId="180" fontId="12" fillId="24" borderId="0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0" fontId="12" fillId="0" borderId="36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36" xfId="0" applyFont="1" applyFill="1" applyBorder="1" applyAlignment="1" applyProtection="1">
      <alignment horizontal="left"/>
      <protection locked="0"/>
    </xf>
    <xf numFmtId="0" fontId="12" fillId="0" borderId="59" xfId="0" applyFont="1" applyFill="1" applyBorder="1" applyAlignment="1" applyProtection="1">
      <alignment/>
      <protection/>
    </xf>
    <xf numFmtId="0" fontId="12" fillId="0" borderId="42" xfId="0" applyFont="1" applyFill="1" applyBorder="1" applyAlignment="1" applyProtection="1">
      <alignment/>
      <protection/>
    </xf>
    <xf numFmtId="0" fontId="12" fillId="0" borderId="40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2" fillId="0" borderId="38" xfId="0" applyFont="1" applyFill="1" applyBorder="1" applyAlignment="1" applyProtection="1">
      <alignment/>
      <protection/>
    </xf>
    <xf numFmtId="0" fontId="12" fillId="0" borderId="6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vertical="center"/>
    </xf>
    <xf numFmtId="0" fontId="12" fillId="0" borderId="61" xfId="0" applyFont="1" applyFill="1" applyBorder="1" applyAlignment="1" applyProtection="1">
      <alignment horizontal="left"/>
      <protection/>
    </xf>
    <xf numFmtId="15" fontId="12" fillId="0" borderId="62" xfId="0" applyNumberFormat="1" applyFont="1" applyFill="1" applyBorder="1" applyAlignment="1" applyProtection="1">
      <alignment horizontal="left"/>
      <protection/>
    </xf>
    <xf numFmtId="0" fontId="12" fillId="0" borderId="31" xfId="0" applyFont="1" applyFill="1" applyBorder="1" applyAlignment="1">
      <alignment/>
    </xf>
    <xf numFmtId="0" fontId="12" fillId="0" borderId="63" xfId="0" applyFont="1" applyFill="1" applyBorder="1" applyAlignment="1" applyProtection="1">
      <alignment/>
      <protection/>
    </xf>
    <xf numFmtId="15" fontId="12" fillId="0" borderId="30" xfId="0" applyNumberFormat="1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5" xfId="0" applyNumberFormat="1" applyFont="1" applyBorder="1" applyAlignment="1" applyProtection="1">
      <alignment/>
      <protection locked="0"/>
    </xf>
    <xf numFmtId="0" fontId="2" fillId="0" borderId="65" xfId="0" applyFont="1" applyBorder="1" applyAlignment="1" applyProtection="1">
      <alignment/>
      <protection locked="0"/>
    </xf>
    <xf numFmtId="0" fontId="2" fillId="22" borderId="38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56" xfId="0" applyNumberFormat="1" applyFont="1" applyBorder="1" applyAlignment="1" applyProtection="1">
      <alignment horizontal="center"/>
      <protection locked="0"/>
    </xf>
    <xf numFmtId="0" fontId="2" fillId="0" borderId="57" xfId="0" applyNumberFormat="1" applyFont="1" applyBorder="1" applyAlignment="1" applyProtection="1">
      <alignment horizontal="center"/>
      <protection locked="0"/>
    </xf>
    <xf numFmtId="49" fontId="12" fillId="0" borderId="10" xfId="0" applyNumberFormat="1" applyFont="1" applyFill="1" applyBorder="1" applyAlignment="1" applyProtection="1">
      <alignment horizontal="left"/>
      <protection locked="0"/>
    </xf>
    <xf numFmtId="0" fontId="12" fillId="0" borderId="51" xfId="0" applyFont="1" applyBorder="1" applyAlignment="1">
      <alignment horizontal="center"/>
    </xf>
    <xf numFmtId="2" fontId="12" fillId="0" borderId="13" xfId="0" applyNumberFormat="1" applyFont="1" applyFill="1" applyBorder="1" applyAlignment="1" applyProtection="1">
      <alignment/>
      <protection locked="0"/>
    </xf>
    <xf numFmtId="2" fontId="12" fillId="0" borderId="11" xfId="0" applyNumberFormat="1" applyFont="1" applyFill="1" applyBorder="1" applyAlignment="1" applyProtection="1">
      <alignment horizontal="right"/>
      <protection locked="0"/>
    </xf>
    <xf numFmtId="2" fontId="12" fillId="0" borderId="11" xfId="0" applyNumberFormat="1" applyFont="1" applyFill="1" applyBorder="1" applyAlignment="1" applyProtection="1">
      <alignment/>
      <protection locked="0"/>
    </xf>
    <xf numFmtId="0" fontId="12" fillId="0" borderId="67" xfId="0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61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/>
      <protection locked="0"/>
    </xf>
    <xf numFmtId="2" fontId="12" fillId="0" borderId="68" xfId="0" applyNumberFormat="1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 horizontal="left"/>
      <protection locked="0"/>
    </xf>
    <xf numFmtId="0" fontId="12" fillId="0" borderId="62" xfId="0" applyFont="1" applyFill="1" applyBorder="1" applyAlignment="1" applyProtection="1">
      <alignment horizontal="left"/>
      <protection locked="0"/>
    </xf>
    <xf numFmtId="0" fontId="12" fillId="0" borderId="44" xfId="0" applyFont="1" applyFill="1" applyBorder="1" applyAlignment="1" applyProtection="1">
      <alignment horizontal="left"/>
      <protection locked="0"/>
    </xf>
    <xf numFmtId="0" fontId="12" fillId="0" borderId="60" xfId="0" applyFont="1" applyFill="1" applyBorder="1" applyAlignment="1" applyProtection="1">
      <alignment horizontal="left"/>
      <protection locked="0"/>
    </xf>
    <xf numFmtId="187" fontId="8" fillId="0" borderId="69" xfId="0" applyNumberFormat="1" applyFont="1" applyFill="1" applyBorder="1" applyAlignment="1" applyProtection="1">
      <alignment horizontal="center"/>
      <protection locked="0"/>
    </xf>
    <xf numFmtId="0" fontId="23" fillId="22" borderId="18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/>
    </xf>
    <xf numFmtId="49" fontId="24" fillId="22" borderId="12" xfId="0" applyNumberFormat="1" applyFont="1" applyFill="1" applyBorder="1" applyAlignment="1" applyProtection="1">
      <alignment/>
      <protection locked="0"/>
    </xf>
    <xf numFmtId="49" fontId="24" fillId="4" borderId="36" xfId="0" applyNumberFormat="1" applyFont="1" applyFill="1" applyBorder="1" applyAlignment="1" applyProtection="1">
      <alignment/>
      <protection locked="0"/>
    </xf>
    <xf numFmtId="49" fontId="24" fillId="4" borderId="38" xfId="0" applyNumberFormat="1" applyFont="1" applyFill="1" applyBorder="1" applyAlignment="1" applyProtection="1">
      <alignment/>
      <protection locked="0"/>
    </xf>
    <xf numFmtId="49" fontId="24" fillId="22" borderId="36" xfId="0" applyNumberFormat="1" applyFont="1" applyFill="1" applyBorder="1" applyAlignment="1" applyProtection="1">
      <alignment/>
      <protection locked="0"/>
    </xf>
    <xf numFmtId="49" fontId="24" fillId="22" borderId="38" xfId="0" applyNumberFormat="1" applyFont="1" applyFill="1" applyBorder="1" applyAlignment="1" applyProtection="1">
      <alignment/>
      <protection locked="0"/>
    </xf>
    <xf numFmtId="49" fontId="24" fillId="22" borderId="62" xfId="0" applyNumberFormat="1" applyFont="1" applyFill="1" applyBorder="1" applyAlignment="1" applyProtection="1">
      <alignment/>
      <protection locked="0"/>
    </xf>
    <xf numFmtId="49" fontId="24" fillId="22" borderId="60" xfId="0" applyNumberFormat="1" applyFont="1" applyFill="1" applyBorder="1" applyAlignment="1" applyProtection="1">
      <alignment/>
      <protection locked="0"/>
    </xf>
    <xf numFmtId="0" fontId="23" fillId="0" borderId="27" xfId="0" applyFont="1" applyBorder="1" applyAlignment="1">
      <alignment horizontal="center" vertical="center"/>
    </xf>
    <xf numFmtId="0" fontId="22" fillId="24" borderId="18" xfId="0" applyFont="1" applyFill="1" applyBorder="1" applyAlignment="1" applyProtection="1">
      <alignment/>
      <protection locked="0"/>
    </xf>
    <xf numFmtId="0" fontId="22" fillId="24" borderId="49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42" xfId="0" applyFont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24" borderId="42" xfId="0" applyFont="1" applyFill="1" applyBorder="1" applyAlignment="1" applyProtection="1">
      <alignment/>
      <protection locked="0"/>
    </xf>
    <xf numFmtId="0" fontId="22" fillId="0" borderId="65" xfId="0" applyFont="1" applyBorder="1" applyAlignment="1" applyProtection="1">
      <alignment/>
      <protection locked="0"/>
    </xf>
    <xf numFmtId="0" fontId="22" fillId="0" borderId="63" xfId="0" applyFont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37" xfId="0" applyFont="1" applyBorder="1" applyAlignment="1" applyProtection="1">
      <alignment/>
      <protection locked="0"/>
    </xf>
    <xf numFmtId="0" fontId="22" fillId="24" borderId="37" xfId="0" applyFont="1" applyFill="1" applyBorder="1" applyAlignment="1" applyProtection="1">
      <alignment/>
      <protection locked="0"/>
    </xf>
    <xf numFmtId="0" fontId="22" fillId="0" borderId="70" xfId="0" applyFont="1" applyBorder="1" applyAlignment="1" applyProtection="1">
      <alignment/>
      <protection locked="0"/>
    </xf>
    <xf numFmtId="49" fontId="24" fillId="22" borderId="65" xfId="0" applyNumberFormat="1" applyFont="1" applyFill="1" applyBorder="1" applyAlignment="1" applyProtection="1">
      <alignment/>
      <protection locked="0"/>
    </xf>
    <xf numFmtId="0" fontId="2" fillId="0" borderId="32" xfId="0" applyNumberFormat="1" applyFont="1" applyBorder="1" applyAlignment="1" applyProtection="1">
      <alignment horizontal="left"/>
      <protection locked="0"/>
    </xf>
    <xf numFmtId="0" fontId="5" fillId="0" borderId="51" xfId="0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/>
      <protection locked="0"/>
    </xf>
    <xf numFmtId="0" fontId="5" fillId="0" borderId="52" xfId="0" applyFont="1" applyFill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12" fillId="0" borderId="36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2" fontId="12" fillId="0" borderId="71" xfId="0" applyNumberFormat="1" applyFont="1" applyFill="1" applyBorder="1" applyAlignment="1" applyProtection="1">
      <alignment horizontal="right"/>
      <protection locked="0"/>
    </xf>
    <xf numFmtId="2" fontId="12" fillId="0" borderId="24" xfId="0" applyNumberFormat="1" applyFont="1" applyFill="1" applyBorder="1" applyAlignment="1" applyProtection="1">
      <alignment horizontal="right"/>
      <protection locked="0"/>
    </xf>
    <xf numFmtId="2" fontId="12" fillId="0" borderId="23" xfId="0" applyNumberFormat="1" applyFont="1" applyFill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>
      <alignment vertical="center"/>
    </xf>
    <xf numFmtId="0" fontId="12" fillId="0" borderId="34" xfId="0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/>
      <protection locked="0"/>
    </xf>
    <xf numFmtId="0" fontId="32" fillId="22" borderId="22" xfId="0" applyFont="1" applyFill="1" applyBorder="1" applyAlignment="1">
      <alignment/>
    </xf>
    <xf numFmtId="0" fontId="32" fillId="22" borderId="26" xfId="0" applyFont="1" applyFill="1" applyBorder="1" applyAlignment="1">
      <alignment/>
    </xf>
    <xf numFmtId="0" fontId="2" fillId="22" borderId="30" xfId="0" applyFont="1" applyFill="1" applyBorder="1" applyAlignment="1">
      <alignment/>
    </xf>
    <xf numFmtId="0" fontId="2" fillId="22" borderId="43" xfId="0" applyFont="1" applyFill="1" applyBorder="1" applyAlignment="1">
      <alignment horizontal="left"/>
    </xf>
    <xf numFmtId="0" fontId="8" fillId="4" borderId="27" xfId="0" applyFont="1" applyFill="1" applyBorder="1" applyAlignment="1">
      <alignment vertical="center"/>
    </xf>
    <xf numFmtId="0" fontId="39" fillId="4" borderId="34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0" fillId="26" borderId="6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17" fillId="27" borderId="2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8" fillId="4" borderId="33" xfId="0" applyFont="1" applyFill="1" applyBorder="1" applyAlignment="1">
      <alignment horizontal="center"/>
    </xf>
    <xf numFmtId="0" fontId="8" fillId="4" borderId="72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23" fillId="0" borderId="7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0" fillId="26" borderId="63" xfId="0" applyFont="1" applyFill="1" applyBorder="1" applyAlignment="1">
      <alignment horizontal="center" vertical="center"/>
    </xf>
    <xf numFmtId="0" fontId="20" fillId="26" borderId="60" xfId="0" applyFont="1" applyFill="1" applyBorder="1" applyAlignment="1">
      <alignment horizontal="center" vertical="center"/>
    </xf>
    <xf numFmtId="0" fontId="35" fillId="0" borderId="59" xfId="45" applyFont="1" applyBorder="1" applyAlignment="1" applyProtection="1">
      <alignment horizontal="center" vertical="center"/>
      <protection/>
    </xf>
    <xf numFmtId="0" fontId="22" fillId="0" borderId="59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/>
    </xf>
    <xf numFmtId="0" fontId="9" fillId="27" borderId="42" xfId="0" applyFont="1" applyFill="1" applyBorder="1" applyAlignment="1">
      <alignment horizontal="center" vertical="center"/>
    </xf>
    <xf numFmtId="0" fontId="9" fillId="27" borderId="37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/>
    </xf>
    <xf numFmtId="0" fontId="8" fillId="24" borderId="42" xfId="0" applyFont="1" applyFill="1" applyBorder="1" applyAlignment="1">
      <alignment horizontal="center"/>
    </xf>
    <xf numFmtId="0" fontId="8" fillId="24" borderId="37" xfId="0" applyFont="1" applyFill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10" fillId="22" borderId="2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22" borderId="36" xfId="0" applyFont="1" applyFill="1" applyBorder="1" applyAlignment="1">
      <alignment horizontal="center"/>
    </xf>
    <xf numFmtId="0" fontId="10" fillId="22" borderId="4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74" xfId="0" applyFont="1" applyBorder="1" applyAlignment="1">
      <alignment vertical="top"/>
    </xf>
    <xf numFmtId="0" fontId="4" fillId="0" borderId="75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75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74" xfId="0" applyFont="1" applyBorder="1" applyAlignment="1">
      <alignment/>
    </xf>
    <xf numFmtId="0" fontId="19" fillId="27" borderId="74" xfId="0" applyFont="1" applyFill="1" applyBorder="1" applyAlignment="1">
      <alignment horizontal="center"/>
    </xf>
    <xf numFmtId="0" fontId="19" fillId="27" borderId="40" xfId="0" applyFont="1" applyFill="1" applyBorder="1" applyAlignment="1">
      <alignment horizontal="center"/>
    </xf>
    <xf numFmtId="0" fontId="19" fillId="27" borderId="75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8" fillId="22" borderId="42" xfId="0" applyFont="1" applyFill="1" applyBorder="1" applyAlignment="1">
      <alignment horizontal="center"/>
    </xf>
    <xf numFmtId="0" fontId="8" fillId="22" borderId="3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1" fillId="26" borderId="27" xfId="0" applyFont="1" applyFill="1" applyBorder="1" applyAlignment="1">
      <alignment horizontal="center" vertical="center"/>
    </xf>
    <xf numFmtId="0" fontId="31" fillId="26" borderId="33" xfId="0" applyFont="1" applyFill="1" applyBorder="1" applyAlignment="1">
      <alignment horizontal="center" vertical="center"/>
    </xf>
    <xf numFmtId="0" fontId="31" fillId="26" borderId="29" xfId="0" applyFont="1" applyFill="1" applyBorder="1" applyAlignment="1">
      <alignment horizontal="center" vertical="center"/>
    </xf>
    <xf numFmtId="0" fontId="20" fillId="16" borderId="27" xfId="0" applyFont="1" applyFill="1" applyBorder="1" applyAlignment="1">
      <alignment horizontal="center"/>
    </xf>
    <xf numFmtId="0" fontId="20" fillId="16" borderId="33" xfId="0" applyFont="1" applyFill="1" applyBorder="1" applyAlignment="1">
      <alignment horizontal="center"/>
    </xf>
    <xf numFmtId="0" fontId="20" fillId="16" borderId="29" xfId="0" applyFont="1" applyFill="1" applyBorder="1" applyAlignment="1">
      <alignment horizontal="center"/>
    </xf>
    <xf numFmtId="15" fontId="2" fillId="4" borderId="42" xfId="0" applyNumberFormat="1" applyFont="1" applyFill="1" applyBorder="1" applyAlignment="1">
      <alignment horizontal="center"/>
    </xf>
    <xf numFmtId="15" fontId="2" fillId="4" borderId="37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2" fillId="22" borderId="27" xfId="0" applyFont="1" applyFill="1" applyBorder="1" applyAlignment="1">
      <alignment horizontal="center"/>
    </xf>
    <xf numFmtId="0" fontId="2" fillId="22" borderId="33" xfId="0" applyFont="1" applyFill="1" applyBorder="1" applyAlignment="1">
      <alignment horizontal="center"/>
    </xf>
    <xf numFmtId="0" fontId="2" fillId="22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0</xdr:col>
      <xdr:colOff>1190625</xdr:colOff>
      <xdr:row>3</xdr:row>
      <xdr:rowOff>133350</xdr:rowOff>
    </xdr:to>
    <xdr:pic>
      <xdr:nvPicPr>
        <xdr:cNvPr id="1" name="Picture 2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43</xdr:row>
      <xdr:rowOff>38100</xdr:rowOff>
    </xdr:from>
    <xdr:to>
      <xdr:col>0</xdr:col>
      <xdr:colOff>581025</xdr:colOff>
      <xdr:row>43</xdr:row>
      <xdr:rowOff>371475</xdr:rowOff>
    </xdr:to>
    <xdr:sp>
      <xdr:nvSpPr>
        <xdr:cNvPr id="2" name="Line 11"/>
        <xdr:cNvSpPr>
          <a:spLocks/>
        </xdr:cNvSpPr>
      </xdr:nvSpPr>
      <xdr:spPr>
        <a:xfrm flipV="1">
          <a:off x="581025" y="7105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43</xdr:row>
      <xdr:rowOff>19050</xdr:rowOff>
    </xdr:from>
    <xdr:to>
      <xdr:col>7</xdr:col>
      <xdr:colOff>400050</xdr:colOff>
      <xdr:row>43</xdr:row>
      <xdr:rowOff>381000</xdr:rowOff>
    </xdr:to>
    <xdr:sp>
      <xdr:nvSpPr>
        <xdr:cNvPr id="3" name="Line 12"/>
        <xdr:cNvSpPr>
          <a:spLocks/>
        </xdr:cNvSpPr>
      </xdr:nvSpPr>
      <xdr:spPr>
        <a:xfrm flipV="1">
          <a:off x="7781925" y="7086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43</xdr:row>
      <xdr:rowOff>38100</xdr:rowOff>
    </xdr:from>
    <xdr:to>
      <xdr:col>1</xdr:col>
      <xdr:colOff>781050</xdr:colOff>
      <xdr:row>43</xdr:row>
      <xdr:rowOff>390525</xdr:rowOff>
    </xdr:to>
    <xdr:sp>
      <xdr:nvSpPr>
        <xdr:cNvPr id="4" name="Line 13"/>
        <xdr:cNvSpPr>
          <a:spLocks/>
        </xdr:cNvSpPr>
      </xdr:nvSpPr>
      <xdr:spPr>
        <a:xfrm flipV="1">
          <a:off x="2124075" y="7105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43</xdr:row>
      <xdr:rowOff>57150</xdr:rowOff>
    </xdr:from>
    <xdr:to>
      <xdr:col>2</xdr:col>
      <xdr:colOff>733425</xdr:colOff>
      <xdr:row>43</xdr:row>
      <xdr:rowOff>371475</xdr:rowOff>
    </xdr:to>
    <xdr:sp>
      <xdr:nvSpPr>
        <xdr:cNvPr id="5" name="Line 14"/>
        <xdr:cNvSpPr>
          <a:spLocks/>
        </xdr:cNvSpPr>
      </xdr:nvSpPr>
      <xdr:spPr>
        <a:xfrm flipV="1">
          <a:off x="3629025" y="7124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43</xdr:row>
      <xdr:rowOff>47625</xdr:rowOff>
    </xdr:from>
    <xdr:to>
      <xdr:col>3</xdr:col>
      <xdr:colOff>495300</xdr:colOff>
      <xdr:row>43</xdr:row>
      <xdr:rowOff>361950</xdr:rowOff>
    </xdr:to>
    <xdr:sp>
      <xdr:nvSpPr>
        <xdr:cNvPr id="6" name="Line 15"/>
        <xdr:cNvSpPr>
          <a:spLocks/>
        </xdr:cNvSpPr>
      </xdr:nvSpPr>
      <xdr:spPr>
        <a:xfrm flipV="1">
          <a:off x="4800600" y="711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43</xdr:row>
      <xdr:rowOff>28575</xdr:rowOff>
    </xdr:from>
    <xdr:to>
      <xdr:col>4</xdr:col>
      <xdr:colOff>390525</xdr:colOff>
      <xdr:row>43</xdr:row>
      <xdr:rowOff>361950</xdr:rowOff>
    </xdr:to>
    <xdr:sp>
      <xdr:nvSpPr>
        <xdr:cNvPr id="7" name="Line 16"/>
        <xdr:cNvSpPr>
          <a:spLocks/>
        </xdr:cNvSpPr>
      </xdr:nvSpPr>
      <xdr:spPr>
        <a:xfrm flipV="1">
          <a:off x="5429250" y="7096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43</xdr:row>
      <xdr:rowOff>57150</xdr:rowOff>
    </xdr:from>
    <xdr:to>
      <xdr:col>5</xdr:col>
      <xdr:colOff>419100</xdr:colOff>
      <xdr:row>43</xdr:row>
      <xdr:rowOff>371475</xdr:rowOff>
    </xdr:to>
    <xdr:sp>
      <xdr:nvSpPr>
        <xdr:cNvPr id="8" name="Line 17"/>
        <xdr:cNvSpPr>
          <a:spLocks/>
        </xdr:cNvSpPr>
      </xdr:nvSpPr>
      <xdr:spPr>
        <a:xfrm flipV="1">
          <a:off x="6276975" y="7124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43</xdr:row>
      <xdr:rowOff>38100</xdr:rowOff>
    </xdr:from>
    <xdr:to>
      <xdr:col>6</xdr:col>
      <xdr:colOff>390525</xdr:colOff>
      <xdr:row>43</xdr:row>
      <xdr:rowOff>390525</xdr:rowOff>
    </xdr:to>
    <xdr:sp>
      <xdr:nvSpPr>
        <xdr:cNvPr id="9" name="Line 18"/>
        <xdr:cNvSpPr>
          <a:spLocks/>
        </xdr:cNvSpPr>
      </xdr:nvSpPr>
      <xdr:spPr>
        <a:xfrm flipV="1">
          <a:off x="7010400" y="7105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12</xdr:row>
      <xdr:rowOff>66675</xdr:rowOff>
    </xdr:from>
    <xdr:to>
      <xdr:col>9</xdr:col>
      <xdr:colOff>733425</xdr:colOff>
      <xdr:row>14</xdr:row>
      <xdr:rowOff>85725</xdr:rowOff>
    </xdr:to>
    <xdr:sp>
      <xdr:nvSpPr>
        <xdr:cNvPr id="10" name="Line 19"/>
        <xdr:cNvSpPr>
          <a:spLocks/>
        </xdr:cNvSpPr>
      </xdr:nvSpPr>
      <xdr:spPr>
        <a:xfrm flipH="1">
          <a:off x="9039225" y="2095500"/>
          <a:ext cx="600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600075</xdr:colOff>
      <xdr:row>3</xdr:row>
      <xdr:rowOff>47625</xdr:rowOff>
    </xdr:to>
    <xdr:pic>
      <xdr:nvPicPr>
        <xdr:cNvPr id="1" name="Picture 11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1047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428625</xdr:colOff>
      <xdr:row>2</xdr:row>
      <xdr:rowOff>76200</xdr:rowOff>
    </xdr:to>
    <xdr:pic>
      <xdr:nvPicPr>
        <xdr:cNvPr id="1" name="Picture 10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8</xdr:col>
      <xdr:colOff>419100</xdr:colOff>
      <xdr:row>2</xdr:row>
      <xdr:rowOff>76200</xdr:rowOff>
    </xdr:to>
    <xdr:pic>
      <xdr:nvPicPr>
        <xdr:cNvPr id="2" name="Picture 11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1047750</xdr:colOff>
      <xdr:row>3</xdr:row>
      <xdr:rowOff>152400</xdr:rowOff>
    </xdr:to>
    <xdr:pic>
      <xdr:nvPicPr>
        <xdr:cNvPr id="1" name="Picture 1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1047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11</xdr:row>
      <xdr:rowOff>161925</xdr:rowOff>
    </xdr:from>
    <xdr:to>
      <xdr:col>10</xdr:col>
      <xdr:colOff>752475</xdr:colOff>
      <xdr:row>13</xdr:row>
      <xdr:rowOff>95250</xdr:rowOff>
    </xdr:to>
    <xdr:sp>
      <xdr:nvSpPr>
        <xdr:cNvPr id="2" name="Line 23"/>
        <xdr:cNvSpPr>
          <a:spLocks/>
        </xdr:cNvSpPr>
      </xdr:nvSpPr>
      <xdr:spPr>
        <a:xfrm flipH="1">
          <a:off x="10134600" y="214312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42</xdr:row>
      <xdr:rowOff>104775</xdr:rowOff>
    </xdr:from>
    <xdr:to>
      <xdr:col>1</xdr:col>
      <xdr:colOff>581025</xdr:colOff>
      <xdr:row>44</xdr:row>
      <xdr:rowOff>0</xdr:rowOff>
    </xdr:to>
    <xdr:sp>
      <xdr:nvSpPr>
        <xdr:cNvPr id="3" name="Line 24"/>
        <xdr:cNvSpPr>
          <a:spLocks/>
        </xdr:cNvSpPr>
      </xdr:nvSpPr>
      <xdr:spPr>
        <a:xfrm flipV="1">
          <a:off x="904875" y="7124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42</xdr:row>
      <xdr:rowOff>85725</xdr:rowOff>
    </xdr:from>
    <xdr:to>
      <xdr:col>8</xdr:col>
      <xdr:colOff>400050</xdr:colOff>
      <xdr:row>44</xdr:row>
      <xdr:rowOff>0</xdr:rowOff>
    </xdr:to>
    <xdr:sp>
      <xdr:nvSpPr>
        <xdr:cNvPr id="4" name="Line 25"/>
        <xdr:cNvSpPr>
          <a:spLocks/>
        </xdr:cNvSpPr>
      </xdr:nvSpPr>
      <xdr:spPr>
        <a:xfrm flipH="1" flipV="1">
          <a:off x="8610600" y="710565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42</xdr:row>
      <xdr:rowOff>76200</xdr:rowOff>
    </xdr:from>
    <xdr:to>
      <xdr:col>2</xdr:col>
      <xdr:colOff>781050</xdr:colOff>
      <xdr:row>44</xdr:row>
      <xdr:rowOff>0</xdr:rowOff>
    </xdr:to>
    <xdr:sp>
      <xdr:nvSpPr>
        <xdr:cNvPr id="5" name="Line 26"/>
        <xdr:cNvSpPr>
          <a:spLocks/>
        </xdr:cNvSpPr>
      </xdr:nvSpPr>
      <xdr:spPr>
        <a:xfrm flipH="1" flipV="1">
          <a:off x="2371725" y="70961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42</xdr:row>
      <xdr:rowOff>76200</xdr:rowOff>
    </xdr:from>
    <xdr:to>
      <xdr:col>3</xdr:col>
      <xdr:colOff>733425</xdr:colOff>
      <xdr:row>44</xdr:row>
      <xdr:rowOff>0</xdr:rowOff>
    </xdr:to>
    <xdr:sp>
      <xdr:nvSpPr>
        <xdr:cNvPr id="6" name="Line 27"/>
        <xdr:cNvSpPr>
          <a:spLocks/>
        </xdr:cNvSpPr>
      </xdr:nvSpPr>
      <xdr:spPr>
        <a:xfrm flipH="1" flipV="1">
          <a:off x="3971925" y="7096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42</xdr:row>
      <xdr:rowOff>38100</xdr:rowOff>
    </xdr:from>
    <xdr:to>
      <xdr:col>4</xdr:col>
      <xdr:colOff>495300</xdr:colOff>
      <xdr:row>44</xdr:row>
      <xdr:rowOff>0</xdr:rowOff>
    </xdr:to>
    <xdr:sp>
      <xdr:nvSpPr>
        <xdr:cNvPr id="7" name="Line 28"/>
        <xdr:cNvSpPr>
          <a:spLocks/>
        </xdr:cNvSpPr>
      </xdr:nvSpPr>
      <xdr:spPr>
        <a:xfrm flipH="1" flipV="1">
          <a:off x="4953000" y="7058025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42</xdr:row>
      <xdr:rowOff>76200</xdr:rowOff>
    </xdr:from>
    <xdr:to>
      <xdr:col>5</xdr:col>
      <xdr:colOff>390525</xdr:colOff>
      <xdr:row>44</xdr:row>
      <xdr:rowOff>0</xdr:rowOff>
    </xdr:to>
    <xdr:sp>
      <xdr:nvSpPr>
        <xdr:cNvPr id="8" name="Line 29"/>
        <xdr:cNvSpPr>
          <a:spLocks/>
        </xdr:cNvSpPr>
      </xdr:nvSpPr>
      <xdr:spPr>
        <a:xfrm flipH="1" flipV="1">
          <a:off x="5686425" y="709612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42</xdr:row>
      <xdr:rowOff>57150</xdr:rowOff>
    </xdr:from>
    <xdr:to>
      <xdr:col>6</xdr:col>
      <xdr:colOff>419100</xdr:colOff>
      <xdr:row>44</xdr:row>
      <xdr:rowOff>0</xdr:rowOff>
    </xdr:to>
    <xdr:sp>
      <xdr:nvSpPr>
        <xdr:cNvPr id="9" name="Line 30"/>
        <xdr:cNvSpPr>
          <a:spLocks/>
        </xdr:cNvSpPr>
      </xdr:nvSpPr>
      <xdr:spPr>
        <a:xfrm flipH="1" flipV="1">
          <a:off x="6686550" y="707707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42</xdr:row>
      <xdr:rowOff>57150</xdr:rowOff>
    </xdr:from>
    <xdr:to>
      <xdr:col>7</xdr:col>
      <xdr:colOff>390525</xdr:colOff>
      <xdr:row>44</xdr:row>
      <xdr:rowOff>0</xdr:rowOff>
    </xdr:to>
    <xdr:sp>
      <xdr:nvSpPr>
        <xdr:cNvPr id="10" name="Line 31"/>
        <xdr:cNvSpPr>
          <a:spLocks/>
        </xdr:cNvSpPr>
      </xdr:nvSpPr>
      <xdr:spPr>
        <a:xfrm flipV="1">
          <a:off x="7639050" y="70770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1047750</xdr:colOff>
      <xdr:row>2</xdr:row>
      <xdr:rowOff>104775</xdr:rowOff>
    </xdr:to>
    <xdr:pic>
      <xdr:nvPicPr>
        <xdr:cNvPr id="1" name="Picture 25" descr="logoapuca_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45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20.140625" style="0" customWidth="1"/>
    <col min="2" max="2" width="23.28125" style="0" customWidth="1"/>
    <col min="3" max="3" width="21.140625" style="0" customWidth="1"/>
    <col min="4" max="4" width="11.00390625" style="0" customWidth="1"/>
    <col min="5" max="5" width="12.28125" style="0" customWidth="1"/>
  </cols>
  <sheetData>
    <row r="1" spans="1:8" ht="13.5" thickBot="1">
      <c r="A1" s="190"/>
      <c r="B1" s="190"/>
      <c r="C1" s="190"/>
      <c r="D1" s="190"/>
      <c r="E1" s="190"/>
      <c r="F1" s="190"/>
      <c r="G1" s="190"/>
      <c r="H1" s="194"/>
    </row>
    <row r="2" spans="2:8" ht="13.5" thickBot="1">
      <c r="B2" s="342" t="s">
        <v>107</v>
      </c>
      <c r="C2" s="343"/>
      <c r="D2" s="343"/>
      <c r="E2" s="344"/>
      <c r="H2" s="232"/>
    </row>
    <row r="3" spans="2:8" ht="13.5" thickBot="1">
      <c r="B3" s="346" t="s">
        <v>108</v>
      </c>
      <c r="C3" s="347"/>
      <c r="D3" s="347"/>
      <c r="E3" s="348"/>
      <c r="H3" s="193"/>
    </row>
    <row r="4" spans="1:8" ht="12.75">
      <c r="A4" s="179"/>
      <c r="B4" s="179"/>
      <c r="C4" s="183"/>
      <c r="D4" s="191" t="s">
        <v>109</v>
      </c>
      <c r="E4" s="183"/>
      <c r="G4" s="243"/>
      <c r="H4" s="179"/>
    </row>
    <row r="5" spans="1:8" ht="13.5" thickBot="1">
      <c r="A5" s="190"/>
      <c r="B5" s="190"/>
      <c r="C5" s="190"/>
      <c r="D5" s="190"/>
      <c r="E5" s="190"/>
      <c r="F5" s="190"/>
      <c r="G5" s="190"/>
      <c r="H5" s="190"/>
    </row>
    <row r="6" spans="2:6" ht="12.75">
      <c r="B6" s="186" t="s">
        <v>90</v>
      </c>
      <c r="C6" s="222" t="str">
        <f>+'MENU PRINCIPAL'!E8</f>
        <v>SEGUNDA FECHA RANKING 2012</v>
      </c>
      <c r="D6" s="226"/>
      <c r="E6" s="226"/>
      <c r="F6" s="229"/>
    </row>
    <row r="7" spans="2:6" ht="12.75">
      <c r="B7" s="220" t="s">
        <v>91</v>
      </c>
      <c r="C7" s="223" t="str">
        <f>+'MENU PRINCIPAL'!D9</f>
        <v>CLUB AEROMODELISTA CIUDADELA</v>
      </c>
      <c r="D7" s="227"/>
      <c r="E7" s="227"/>
      <c r="F7" s="230"/>
    </row>
    <row r="8" spans="2:6" ht="13.5" thickBot="1">
      <c r="B8" s="220" t="s">
        <v>92</v>
      </c>
      <c r="C8" s="233" t="str">
        <f>+'MENU PRINCIPAL'!D10</f>
        <v>CLUB AEROMODELISTA CIUDADELA</v>
      </c>
      <c r="D8" s="236"/>
      <c r="E8" s="228"/>
      <c r="F8" s="231"/>
    </row>
    <row r="9" spans="2:6" ht="13.5" thickBot="1">
      <c r="B9" s="221" t="s">
        <v>93</v>
      </c>
      <c r="C9" s="234">
        <f>+'MENU PRINCIPAL'!E11</f>
        <v>41237</v>
      </c>
      <c r="D9" s="237"/>
      <c r="E9" s="235"/>
      <c r="F9" s="196"/>
    </row>
    <row r="10" spans="1:8" ht="13.5" thickBot="1">
      <c r="A10" s="199"/>
      <c r="B10" s="199"/>
      <c r="C10" s="199"/>
      <c r="D10" s="199"/>
      <c r="E10" s="199"/>
      <c r="F10" s="199"/>
      <c r="G10" s="199"/>
      <c r="H10" s="199"/>
    </row>
    <row r="11" spans="1:11" ht="13.5" thickBot="1">
      <c r="A11" s="346" t="s">
        <v>98</v>
      </c>
      <c r="B11" s="347"/>
      <c r="C11" s="347"/>
      <c r="D11" s="347"/>
      <c r="E11" s="347"/>
      <c r="F11" s="347"/>
      <c r="G11" s="347"/>
      <c r="H11" s="348"/>
      <c r="I11" s="263" t="s">
        <v>118</v>
      </c>
      <c r="K11" t="s">
        <v>122</v>
      </c>
    </row>
    <row r="12" spans="1:11" ht="13.5" thickBot="1">
      <c r="A12" s="346" t="s">
        <v>113</v>
      </c>
      <c r="B12" s="347"/>
      <c r="C12" s="347"/>
      <c r="D12" s="348"/>
      <c r="E12" s="346" t="s">
        <v>116</v>
      </c>
      <c r="F12" s="347"/>
      <c r="G12" s="347"/>
      <c r="H12" s="348"/>
      <c r="I12" s="267" t="s">
        <v>119</v>
      </c>
      <c r="K12" t="s">
        <v>123</v>
      </c>
    </row>
    <row r="13" spans="1:11" ht="13.5" thickBot="1">
      <c r="A13" s="214" t="s">
        <v>112</v>
      </c>
      <c r="B13" s="238" t="s">
        <v>84</v>
      </c>
      <c r="C13" s="240" t="s">
        <v>114</v>
      </c>
      <c r="D13" s="239" t="s">
        <v>115</v>
      </c>
      <c r="E13" s="329" t="s">
        <v>99</v>
      </c>
      <c r="F13" s="329" t="s">
        <v>100</v>
      </c>
      <c r="G13" s="329" t="s">
        <v>101</v>
      </c>
      <c r="H13" s="330" t="s">
        <v>86</v>
      </c>
      <c r="I13" s="315"/>
      <c r="K13" s="327" t="s">
        <v>124</v>
      </c>
    </row>
    <row r="14" spans="1:11" ht="12.75">
      <c r="A14" s="224" t="str">
        <f>+'MENU PRINCIPAL'!C31</f>
        <v>Barrabino</v>
      </c>
      <c r="B14" s="241" t="str">
        <f>+'MENU PRINCIPAL'!D31</f>
        <v>Carlos</v>
      </c>
      <c r="C14" s="241" t="str">
        <f>+'MENU PRINCIPAL'!E31</f>
        <v>CAC</v>
      </c>
      <c r="D14" s="241" t="str">
        <f>+'MENU PRINCIPAL'!F31</f>
        <v>CAC 1407</v>
      </c>
      <c r="E14" s="201">
        <f>+'INGRESO PUNTOS'!AA96</f>
        <v>1028.8333333333333</v>
      </c>
      <c r="F14" s="202">
        <f>+'INGRESO PUNTOS'!AF96</f>
        <v>1092.5</v>
      </c>
      <c r="G14" s="203">
        <f>+'INGRESO PUNTOS'!AK96</f>
        <v>1172.5</v>
      </c>
      <c r="H14" s="264">
        <f>+'INGRESO PUNTOS'!AD98</f>
        <v>2265</v>
      </c>
      <c r="I14" s="316">
        <v>1</v>
      </c>
      <c r="K14" t="s">
        <v>125</v>
      </c>
    </row>
    <row r="15" spans="1:9" ht="12.75">
      <c r="A15" s="225" t="str">
        <f>+'MENU PRINCIPAL'!C32</f>
        <v>Barrabino</v>
      </c>
      <c r="B15" s="242" t="str">
        <f>+'MENU PRINCIPAL'!D32</f>
        <v>Adrian</v>
      </c>
      <c r="C15" s="242" t="str">
        <f>+'MENU PRINCIPAL'!E32</f>
        <v>CAC</v>
      </c>
      <c r="D15" s="242" t="str">
        <f>+'MENU PRINCIPAL'!F32</f>
        <v>CAC 2050</v>
      </c>
      <c r="E15" s="207">
        <f>+'INGRESO PUNTOS'!AA118</f>
        <v>1054.5</v>
      </c>
      <c r="F15" s="208">
        <f>+'INGRESO PUNTOS'!AF118</f>
        <v>1144</v>
      </c>
      <c r="G15" s="209">
        <f>+'INGRESO PUNTOS'!AK118</f>
        <v>1114.3333333333333</v>
      </c>
      <c r="H15" s="266">
        <f>+'INGRESO PUNTOS'!AD120</f>
        <v>2258.333333333333</v>
      </c>
      <c r="I15" s="317">
        <v>2</v>
      </c>
    </row>
    <row r="16" spans="1:9" ht="12.75">
      <c r="A16" s="225" t="str">
        <f>+'MENU PRINCIPAL'!C30</f>
        <v>Caruso</v>
      </c>
      <c r="B16" s="242" t="str">
        <f>+'MENU PRINCIPAL'!D30</f>
        <v>Gianni</v>
      </c>
      <c r="C16" s="242" t="str">
        <f>+'MENU PRINCIPAL'!E30</f>
        <v>CAC</v>
      </c>
      <c r="D16" s="242" t="str">
        <f>+'MENU PRINCIPAL'!F30</f>
        <v>CAC 1344</v>
      </c>
      <c r="E16" s="207">
        <f>+'INGRESO PUNTOS'!AA74</f>
        <v>985.6666666666666</v>
      </c>
      <c r="F16" s="208">
        <f>+'INGRESO PUNTOS'!AF74</f>
        <v>991.6666666666666</v>
      </c>
      <c r="G16" s="209">
        <f>+'INGRESO PUNTOS'!AK74</f>
        <v>994.6666666666666</v>
      </c>
      <c r="H16" s="266">
        <f>+'INGRESO PUNTOS'!AD76</f>
        <v>1986.3333333333335</v>
      </c>
      <c r="I16" s="317">
        <v>3</v>
      </c>
    </row>
    <row r="17" spans="1:9" ht="12.75">
      <c r="A17" s="225" t="str">
        <f>+'MENU PRINCIPAL'!C28</f>
        <v>Pites</v>
      </c>
      <c r="B17" s="242" t="str">
        <f>+'MENU PRINCIPAL'!D28</f>
        <v>Rafael</v>
      </c>
      <c r="C17" s="242" t="str">
        <f>+'MENU PRINCIPAL'!E28</f>
        <v>Salta</v>
      </c>
      <c r="D17" s="242" t="str">
        <f>+'MENU PRINCIPAL'!F28</f>
        <v>SAS 002</v>
      </c>
      <c r="E17" s="207">
        <f>+'INGRESO PUNTOS'!AA30</f>
        <v>717.5</v>
      </c>
      <c r="F17" s="208">
        <f>+'INGRESO PUNTOS'!AF30</f>
        <v>614.8333333333334</v>
      </c>
      <c r="G17" s="209">
        <f>+'INGRESO PUNTOS'!AK30</f>
        <v>110.66666666666667</v>
      </c>
      <c r="H17" s="210">
        <f>+'INGRESO PUNTOS'!AD32</f>
        <v>1332.3333333333335</v>
      </c>
      <c r="I17" s="317">
        <v>4</v>
      </c>
    </row>
    <row r="18" spans="1:9" ht="12.75">
      <c r="A18" s="225" t="str">
        <f>+'MENU PRINCIPAL'!C29</f>
        <v>Loescher</v>
      </c>
      <c r="B18" s="242" t="str">
        <f>+'MENU PRINCIPAL'!D29</f>
        <v>Pablo</v>
      </c>
      <c r="C18" s="242" t="str">
        <f>+'MENU PRINCIPAL'!E29</f>
        <v>CAC</v>
      </c>
      <c r="D18" s="242" t="str">
        <f>+'MENU PRINCIPAL'!F29</f>
        <v>CAC 1593</v>
      </c>
      <c r="E18" s="207">
        <f>+'INGRESO PUNTOS'!AA52</f>
        <v>712</v>
      </c>
      <c r="F18" s="208">
        <f>+'INGRESO PUNTOS'!AF52</f>
        <v>0</v>
      </c>
      <c r="G18" s="209">
        <f>+'INGRESO PUNTOS'!AK52</f>
        <v>0</v>
      </c>
      <c r="H18" s="266">
        <f>+'INGRESO PUNTOS'!AD54</f>
        <v>712</v>
      </c>
      <c r="I18" s="317">
        <v>5</v>
      </c>
    </row>
    <row r="19" spans="1:9" ht="12.75">
      <c r="A19" s="225">
        <f>+'MENU PRINCIPAL'!C33</f>
        <v>0</v>
      </c>
      <c r="B19" s="242">
        <f>+'MENU PRINCIPAL'!D33</f>
        <v>0</v>
      </c>
      <c r="C19" s="242">
        <f>+'MENU PRINCIPAL'!E33</f>
        <v>0</v>
      </c>
      <c r="D19" s="242">
        <f>+'MENU PRINCIPAL'!F33</f>
        <v>0</v>
      </c>
      <c r="E19" s="207">
        <f>+'INGRESO PUNTOS'!AA140</f>
        <v>0</v>
      </c>
      <c r="F19" s="208">
        <f>+'INGRESO PUNTOS'!AF140</f>
        <v>0</v>
      </c>
      <c r="G19" s="209">
        <f>+'INGRESO PUNTOS'!AK140</f>
        <v>0</v>
      </c>
      <c r="H19" s="266">
        <f>+'INGRESO PUNTOS'!AD142</f>
        <v>0</v>
      </c>
      <c r="I19" s="317"/>
    </row>
    <row r="20" spans="1:9" ht="12.75">
      <c r="A20" s="225">
        <f>+'MENU PRINCIPAL'!C34</f>
        <v>0</v>
      </c>
      <c r="B20" s="242">
        <f>+'MENU PRINCIPAL'!D34</f>
        <v>0</v>
      </c>
      <c r="C20" s="242">
        <f>+'MENU PRINCIPAL'!E34</f>
        <v>0</v>
      </c>
      <c r="D20" s="242">
        <f>+'MENU PRINCIPAL'!F34</f>
        <v>0</v>
      </c>
      <c r="E20" s="207">
        <f>+'INGRESO PUNTOS'!AA162</f>
        <v>0</v>
      </c>
      <c r="F20" s="208">
        <f>+'INGRESO PUNTOS'!AF162</f>
        <v>0</v>
      </c>
      <c r="G20" s="209">
        <f>+'INGRESO PUNTOS'!AK162</f>
        <v>0</v>
      </c>
      <c r="H20" s="266">
        <f>+'INGRESO PUNTOS'!AD164</f>
        <v>0</v>
      </c>
      <c r="I20" s="317"/>
    </row>
    <row r="21" spans="1:9" ht="12.75">
      <c r="A21" s="225">
        <f>+'MENU PRINCIPAL'!C35</f>
        <v>0</v>
      </c>
      <c r="B21" s="242">
        <f>+'MENU PRINCIPAL'!D35</f>
        <v>0</v>
      </c>
      <c r="C21" s="242">
        <f>+'MENU PRINCIPAL'!E35</f>
        <v>0</v>
      </c>
      <c r="D21" s="242">
        <f>+'MENU PRINCIPAL'!F35</f>
        <v>0</v>
      </c>
      <c r="E21" s="207">
        <f>+'INGRESO PUNTOS'!AA184</f>
        <v>0</v>
      </c>
      <c r="F21" s="208">
        <f>+'INGRESO PUNTOS'!AF184</f>
        <v>0</v>
      </c>
      <c r="G21" s="209">
        <f>+'INGRESO PUNTOS'!AK184</f>
        <v>0</v>
      </c>
      <c r="H21" s="266">
        <f>+'INGRESO PUNTOS'!AD186</f>
        <v>0</v>
      </c>
      <c r="I21" s="317"/>
    </row>
    <row r="22" spans="1:9" ht="12.75">
      <c r="A22" s="225">
        <f>+'MENU PRINCIPAL'!C36</f>
        <v>0</v>
      </c>
      <c r="B22" s="242">
        <f>+'MENU PRINCIPAL'!D36</f>
        <v>0</v>
      </c>
      <c r="C22" s="242">
        <f>+'MENU PRINCIPAL'!E36</f>
        <v>0</v>
      </c>
      <c r="D22" s="242">
        <f>+'MENU PRINCIPAL'!F36</f>
        <v>0</v>
      </c>
      <c r="E22" s="207">
        <f>+'INGRESO PUNTOS'!AA206</f>
        <v>0</v>
      </c>
      <c r="F22" s="208">
        <f>+'INGRESO PUNTOS'!AF206</f>
        <v>0</v>
      </c>
      <c r="G22" s="209">
        <f>+'INGRESO PUNTOS'!AK206</f>
        <v>0</v>
      </c>
      <c r="H22" s="266">
        <f>+'INGRESO PUNTOS'!AD208</f>
        <v>0</v>
      </c>
      <c r="I22" s="317"/>
    </row>
    <row r="23" spans="1:9" ht="12.75">
      <c r="A23" s="225">
        <f>+'MENU PRINCIPAL'!C37</f>
        <v>0</v>
      </c>
      <c r="B23" s="242">
        <f>+'MENU PRINCIPAL'!D37</f>
        <v>0</v>
      </c>
      <c r="C23" s="242">
        <f>+'MENU PRINCIPAL'!E37</f>
        <v>0</v>
      </c>
      <c r="D23" s="242">
        <f>+'MENU PRINCIPAL'!F37</f>
        <v>0</v>
      </c>
      <c r="E23" s="207">
        <f>+'INGRESO PUNTOS'!AA228</f>
        <v>0</v>
      </c>
      <c r="F23" s="208">
        <f>+'INGRESO PUNTOS'!AF228</f>
        <v>0</v>
      </c>
      <c r="G23" s="209">
        <f>+'INGRESO PUNTOS'!AK228</f>
        <v>0</v>
      </c>
      <c r="H23" s="266">
        <f>+'INGRESO PUNTOS'!AD230</f>
        <v>0</v>
      </c>
      <c r="I23" s="317"/>
    </row>
    <row r="24" spans="1:9" ht="12.75">
      <c r="A24" s="225">
        <f>+'MENU PRINCIPAL'!C38</f>
        <v>0</v>
      </c>
      <c r="B24" s="242">
        <f>+'MENU PRINCIPAL'!D38</f>
        <v>0</v>
      </c>
      <c r="C24" s="242">
        <f>+'MENU PRINCIPAL'!E38</f>
        <v>0</v>
      </c>
      <c r="D24" s="242">
        <f>+'MENU PRINCIPAL'!F38</f>
        <v>0</v>
      </c>
      <c r="E24" s="207">
        <f>+'INGRESO PUNTOS'!AA250</f>
        <v>0</v>
      </c>
      <c r="F24" s="208">
        <f>+'INGRESO PUNTOS'!AF250</f>
        <v>0</v>
      </c>
      <c r="G24" s="209">
        <f>+'INGRESO PUNTOS'!AK250</f>
        <v>0</v>
      </c>
      <c r="H24" s="266">
        <f>+'INGRESO PUNTOS'!AD252</f>
        <v>0</v>
      </c>
      <c r="I24" s="317"/>
    </row>
    <row r="25" spans="1:9" ht="12.75">
      <c r="A25" s="225">
        <f>+'MENU PRINCIPAL'!C39</f>
        <v>0</v>
      </c>
      <c r="B25" s="242">
        <f>+'MENU PRINCIPAL'!D39</f>
        <v>0</v>
      </c>
      <c r="C25" s="242">
        <f>+'MENU PRINCIPAL'!E39</f>
        <v>0</v>
      </c>
      <c r="D25" s="242">
        <f>+'MENU PRINCIPAL'!F39</f>
        <v>0</v>
      </c>
      <c r="E25" s="207">
        <f>+'INGRESO PUNTOS'!AA272</f>
        <v>0</v>
      </c>
      <c r="F25" s="208">
        <f>+'INGRESO PUNTOS'!AF272</f>
        <v>0</v>
      </c>
      <c r="G25" s="209">
        <f>+'INGRESO PUNTOS'!AK272</f>
        <v>0</v>
      </c>
      <c r="H25" s="266">
        <f>+'INGRESO PUNTOS'!AD274</f>
        <v>0</v>
      </c>
      <c r="I25" s="317"/>
    </row>
    <row r="26" spans="1:9" ht="12.75">
      <c r="A26" s="225">
        <f>+'MENU PRINCIPAL'!C40</f>
        <v>0</v>
      </c>
      <c r="B26" s="242">
        <f>+'MENU PRINCIPAL'!D40</f>
        <v>0</v>
      </c>
      <c r="C26" s="242">
        <f>+'MENU PRINCIPAL'!E40</f>
        <v>0</v>
      </c>
      <c r="D26" s="242">
        <f>+'MENU PRINCIPAL'!F40</f>
        <v>0</v>
      </c>
      <c r="E26" s="207">
        <f>+'INGRESO PUNTOS'!AA294</f>
        <v>0</v>
      </c>
      <c r="F26" s="208">
        <f>+'INGRESO PUNTOS'!AF294</f>
        <v>0</v>
      </c>
      <c r="G26" s="209">
        <f>+'INGRESO PUNTOS'!AK294</f>
        <v>0</v>
      </c>
      <c r="H26" s="266">
        <f>+'INGRESO PUNTOS'!AD296</f>
        <v>0</v>
      </c>
      <c r="I26" s="317"/>
    </row>
    <row r="27" spans="1:9" ht="12.75">
      <c r="A27" s="225">
        <f>+'MENU PRINCIPAL'!C41</f>
        <v>0</v>
      </c>
      <c r="B27" s="262">
        <f>+'MENU PRINCIPAL'!D41</f>
        <v>0</v>
      </c>
      <c r="C27" s="262">
        <f>+'MENU PRINCIPAL'!E41</f>
        <v>0</v>
      </c>
      <c r="D27" s="262">
        <f>+'MENU PRINCIPAL'!F41</f>
        <v>0</v>
      </c>
      <c r="E27" s="207">
        <f>+'INGRESO PUNTOS'!AA316</f>
        <v>0</v>
      </c>
      <c r="F27" s="208">
        <f>+'INGRESO PUNTOS'!AF316</f>
        <v>0</v>
      </c>
      <c r="G27" s="209">
        <f>+'INGRESO PUNTOS'!AK316</f>
        <v>0</v>
      </c>
      <c r="H27" s="266">
        <f>+'INGRESO PUNTOS'!AD318</f>
        <v>0</v>
      </c>
      <c r="I27" s="317"/>
    </row>
    <row r="28" spans="1:9" ht="12.75">
      <c r="A28" s="225">
        <f>+'MENU PRINCIPAL'!C42</f>
        <v>0</v>
      </c>
      <c r="B28" s="242">
        <f>+'MENU PRINCIPAL'!D42</f>
        <v>0</v>
      </c>
      <c r="C28" s="242">
        <f>+'MENU PRINCIPAL'!E42</f>
        <v>0</v>
      </c>
      <c r="D28" s="242">
        <f>+'MENU PRINCIPAL'!F42</f>
        <v>0</v>
      </c>
      <c r="E28" s="207">
        <f>+'INGRESO PUNTOS'!AA338</f>
        <v>0</v>
      </c>
      <c r="F28" s="208">
        <f>+'INGRESO PUNTOS'!AF338</f>
        <v>0</v>
      </c>
      <c r="G28" s="209">
        <f>+'INGRESO PUNTOS'!AK338</f>
        <v>0</v>
      </c>
      <c r="H28" s="266">
        <f>+'INGRESO PUNTOS'!AD340</f>
        <v>0</v>
      </c>
      <c r="I28" s="317"/>
    </row>
    <row r="29" spans="1:9" ht="12.75">
      <c r="A29" s="225">
        <f>+'MENU PRINCIPAL'!C43</f>
        <v>0</v>
      </c>
      <c r="B29" s="242">
        <f>+'MENU PRINCIPAL'!D43</f>
        <v>0</v>
      </c>
      <c r="C29" s="242">
        <f>+'MENU PRINCIPAL'!E43</f>
        <v>0</v>
      </c>
      <c r="D29" s="242">
        <f>+'MENU PRINCIPAL'!F43</f>
        <v>0</v>
      </c>
      <c r="E29" s="207" t="e">
        <f>+'INGRESO PUNTOS'!#REF!</f>
        <v>#REF!</v>
      </c>
      <c r="F29" s="208" t="e">
        <f>+'INGRESO PUNTOS'!#REF!</f>
        <v>#REF!</v>
      </c>
      <c r="G29" s="209" t="e">
        <f>+'INGRESO PUNTOS'!#REF!</f>
        <v>#REF!</v>
      </c>
      <c r="H29" s="266" t="e">
        <f>+'INGRESO PUNTOS'!#REF!</f>
        <v>#REF!</v>
      </c>
      <c r="I29" s="317"/>
    </row>
    <row r="30" spans="1:9" ht="12.75">
      <c r="A30" s="225">
        <f>+'MENU PRINCIPAL'!C44</f>
        <v>0</v>
      </c>
      <c r="B30" s="242">
        <f>+'MENU PRINCIPAL'!D44</f>
        <v>0</v>
      </c>
      <c r="C30" s="242">
        <f>+'MENU PRINCIPAL'!E44</f>
        <v>0</v>
      </c>
      <c r="D30" s="242">
        <f>+'MENU PRINCIPAL'!F44</f>
        <v>0</v>
      </c>
      <c r="E30" s="207" t="e">
        <f>+'INGRESO PUNTOS'!#REF!</f>
        <v>#REF!</v>
      </c>
      <c r="F30" s="208" t="e">
        <f>+'INGRESO PUNTOS'!#REF!</f>
        <v>#REF!</v>
      </c>
      <c r="G30" s="209" t="e">
        <f>+'INGRESO PUNTOS'!#REF!</f>
        <v>#REF!</v>
      </c>
      <c r="H30" s="266" t="e">
        <f>+'INGRESO PUNTOS'!#REF!</f>
        <v>#REF!</v>
      </c>
      <c r="I30" s="317"/>
    </row>
    <row r="31" spans="1:9" ht="12.75">
      <c r="A31" s="225">
        <f>+'MENU PRINCIPAL'!C45</f>
        <v>0</v>
      </c>
      <c r="B31" s="242">
        <f>+'MENU PRINCIPAL'!D45</f>
        <v>0</v>
      </c>
      <c r="C31" s="242">
        <f>+'MENU PRINCIPAL'!E45</f>
        <v>0</v>
      </c>
      <c r="D31" s="242">
        <f>+'MENU PRINCIPAL'!F45</f>
        <v>0</v>
      </c>
      <c r="E31" s="207" t="e">
        <f>+'INGRESO PUNTOS'!#REF!</f>
        <v>#REF!</v>
      </c>
      <c r="F31" s="208" t="e">
        <f>+'INGRESO PUNTOS'!#REF!</f>
        <v>#REF!</v>
      </c>
      <c r="G31" s="209" t="e">
        <f>+'INGRESO PUNTOS'!#REF!</f>
        <v>#REF!</v>
      </c>
      <c r="H31" s="266" t="e">
        <f>+'INGRESO PUNTOS'!#REF!</f>
        <v>#REF!</v>
      </c>
      <c r="I31" s="317"/>
    </row>
    <row r="32" spans="1:9" ht="12.75">
      <c r="A32" s="225">
        <f>+'MENU PRINCIPAL'!C46</f>
        <v>0</v>
      </c>
      <c r="B32" s="242">
        <f>+'MENU PRINCIPAL'!D46</f>
        <v>0</v>
      </c>
      <c r="C32" s="242">
        <f>+'MENU PRINCIPAL'!E46</f>
        <v>0</v>
      </c>
      <c r="D32" s="242">
        <f>+'MENU PRINCIPAL'!F46</f>
        <v>0</v>
      </c>
      <c r="E32" s="207" t="e">
        <f>+'INGRESO PUNTOS'!#REF!</f>
        <v>#REF!</v>
      </c>
      <c r="F32" s="208" t="e">
        <f>+'INGRESO PUNTOS'!#REF!</f>
        <v>#REF!</v>
      </c>
      <c r="G32" s="209" t="e">
        <f>+'INGRESO PUNTOS'!#REF!</f>
        <v>#REF!</v>
      </c>
      <c r="H32" s="265" t="e">
        <f>+'INGRESO PUNTOS'!#REF!</f>
        <v>#REF!</v>
      </c>
      <c r="I32" s="317"/>
    </row>
    <row r="33" spans="1:9" ht="12.75">
      <c r="A33" s="225">
        <f>+'MENU PRINCIPAL'!C47</f>
        <v>0</v>
      </c>
      <c r="B33" s="242">
        <f>+'MENU PRINCIPAL'!D47</f>
        <v>0</v>
      </c>
      <c r="C33" s="242">
        <f>+'MENU PRINCIPAL'!E47</f>
        <v>0</v>
      </c>
      <c r="D33" s="242">
        <f>+'MENU PRINCIPAL'!F47</f>
        <v>0</v>
      </c>
      <c r="E33" s="207" t="e">
        <f>+'INGRESO PUNTOS'!#REF!</f>
        <v>#REF!</v>
      </c>
      <c r="F33" s="208" t="e">
        <f>+'INGRESO PUNTOS'!#REF!</f>
        <v>#REF!</v>
      </c>
      <c r="G33" s="209" t="e">
        <f>+'INGRESO PUNTOS'!#REF!</f>
        <v>#REF!</v>
      </c>
      <c r="H33" s="266" t="e">
        <f>+'INGRESO PUNTOS'!#REF!</f>
        <v>#REF!</v>
      </c>
      <c r="I33" s="317"/>
    </row>
    <row r="34" spans="1:9" ht="12.75">
      <c r="A34" s="225">
        <f>+'MENU PRINCIPAL'!C48</f>
        <v>0</v>
      </c>
      <c r="B34" s="242">
        <f>+'MENU PRINCIPAL'!D48</f>
        <v>0</v>
      </c>
      <c r="C34" s="242">
        <f>+'MENU PRINCIPAL'!E48</f>
        <v>0</v>
      </c>
      <c r="D34" s="242">
        <f>+'MENU PRINCIPAL'!F48</f>
        <v>0</v>
      </c>
      <c r="E34" s="207" t="e">
        <f>+'INGRESO PUNTOS'!#REF!</f>
        <v>#REF!</v>
      </c>
      <c r="F34" s="208" t="e">
        <f>+'INGRESO PUNTOS'!#REF!</f>
        <v>#REF!</v>
      </c>
      <c r="G34" s="209" t="e">
        <f>+'INGRESO PUNTOS'!#REF!</f>
        <v>#REF!</v>
      </c>
      <c r="H34" s="266" t="e">
        <f>+'INGRESO PUNTOS'!#REF!</f>
        <v>#REF!</v>
      </c>
      <c r="I34" s="317"/>
    </row>
    <row r="35" spans="1:9" ht="12.75">
      <c r="A35" s="225">
        <f>+'MENU PRINCIPAL'!C49</f>
        <v>0</v>
      </c>
      <c r="B35" s="242">
        <f>+'MENU PRINCIPAL'!D49</f>
        <v>0</v>
      </c>
      <c r="C35" s="242">
        <f>+'MENU PRINCIPAL'!E49</f>
        <v>0</v>
      </c>
      <c r="D35" s="242">
        <f>+'MENU PRINCIPAL'!F49</f>
        <v>0</v>
      </c>
      <c r="E35" s="215" t="e">
        <f>+'INGRESO PUNTOS'!#REF!</f>
        <v>#REF!</v>
      </c>
      <c r="F35" s="208" t="e">
        <f>+'INGRESO PUNTOS'!#REF!</f>
        <v>#REF!</v>
      </c>
      <c r="G35" s="208" t="e">
        <f>+'INGRESO PUNTOS'!#REF!</f>
        <v>#REF!</v>
      </c>
      <c r="H35" s="266" t="e">
        <f>+'INGRESO PUNTOS'!#REF!</f>
        <v>#REF!</v>
      </c>
      <c r="I35" s="317"/>
    </row>
    <row r="36" spans="1:9" ht="12.75">
      <c r="A36" s="318">
        <f>+'MENU PRINCIPAL'!C50</f>
        <v>0</v>
      </c>
      <c r="B36" s="319">
        <f>+'MENU PRINCIPAL'!D50</f>
        <v>0</v>
      </c>
      <c r="C36" s="242">
        <f>+'MENU PRINCIPAL'!E50</f>
        <v>0</v>
      </c>
      <c r="D36" s="242">
        <f>+'MENU PRINCIPAL'!F50</f>
        <v>0</v>
      </c>
      <c r="E36" s="215" t="e">
        <f>+'INGRESO PUNTOS'!#REF!</f>
        <v>#REF!</v>
      </c>
      <c r="F36" s="208" t="e">
        <f>+'INGRESO PUNTOS'!#REF!</f>
        <v>#REF!</v>
      </c>
      <c r="G36" s="208" t="e">
        <f>+'INGRESO PUNTOS'!#REF!</f>
        <v>#REF!</v>
      </c>
      <c r="H36" s="266" t="e">
        <f>+'INGRESO PUNTOS'!#REF!</f>
        <v>#REF!</v>
      </c>
      <c r="I36" s="317"/>
    </row>
    <row r="37" spans="1:9" ht="12.75">
      <c r="A37" s="318">
        <f>+'MENU PRINCIPAL'!C51</f>
        <v>0</v>
      </c>
      <c r="B37" s="319">
        <f>+'MENU PRINCIPAL'!D51</f>
        <v>0</v>
      </c>
      <c r="C37" s="242">
        <f>+'MENU PRINCIPAL'!E51</f>
        <v>0</v>
      </c>
      <c r="D37" s="242">
        <f>+'MENU PRINCIPAL'!F51</f>
        <v>0</v>
      </c>
      <c r="E37" s="215" t="e">
        <f>+'INGRESO PUNTOS'!#REF!</f>
        <v>#REF!</v>
      </c>
      <c r="F37" s="208" t="e">
        <f>+'INGRESO PUNTOS'!#REF!</f>
        <v>#REF!</v>
      </c>
      <c r="G37" s="208" t="e">
        <f>+'INGRESO PUNTOS'!#REF!</f>
        <v>#REF!</v>
      </c>
      <c r="H37" s="266" t="e">
        <f>+'INGRESO PUNTOS'!#REF!</f>
        <v>#REF!</v>
      </c>
      <c r="I37" s="317"/>
    </row>
    <row r="38" spans="1:9" ht="12.75">
      <c r="A38" s="318">
        <f>+'MENU PRINCIPAL'!C52</f>
        <v>0</v>
      </c>
      <c r="B38" s="319">
        <f>+'MENU PRINCIPAL'!D52</f>
        <v>0</v>
      </c>
      <c r="C38" s="242">
        <f>+'MENU PRINCIPAL'!E52</f>
        <v>0</v>
      </c>
      <c r="D38" s="242">
        <f>+'MENU PRINCIPAL'!F52</f>
        <v>0</v>
      </c>
      <c r="E38" s="215" t="e">
        <f>+'INGRESO PUNTOS'!#REF!</f>
        <v>#REF!</v>
      </c>
      <c r="F38" s="208" t="e">
        <f>+'INGRESO PUNTOS'!#REF!</f>
        <v>#REF!</v>
      </c>
      <c r="G38" s="208" t="e">
        <f>+'INGRESO PUNTOS'!#REF!</f>
        <v>#REF!</v>
      </c>
      <c r="H38" s="266" t="e">
        <f>+'INGRESO PUNTOS'!#REF!</f>
        <v>#REF!</v>
      </c>
      <c r="I38" s="317"/>
    </row>
    <row r="39" spans="1:9" ht="12.75">
      <c r="A39" s="318">
        <f>+'MENU PRINCIPAL'!C53</f>
        <v>0</v>
      </c>
      <c r="B39" s="319">
        <f>+'MENU PRINCIPAL'!D53</f>
        <v>0</v>
      </c>
      <c r="C39" s="242">
        <f>+'MENU PRINCIPAL'!E53</f>
        <v>0</v>
      </c>
      <c r="D39" s="242">
        <f>+'MENU PRINCIPAL'!F53</f>
        <v>0</v>
      </c>
      <c r="E39" s="215" t="e">
        <f>+'INGRESO PUNTOS'!#REF!</f>
        <v>#REF!</v>
      </c>
      <c r="F39" s="208" t="e">
        <f>+'INGRESO PUNTOS'!#REF!</f>
        <v>#REF!</v>
      </c>
      <c r="G39" s="208" t="e">
        <f>+'INGRESO PUNTOS'!#REF!</f>
        <v>#REF!</v>
      </c>
      <c r="H39" s="266" t="e">
        <f>+'INGRESO PUNTOS'!#REF!</f>
        <v>#REF!</v>
      </c>
      <c r="I39" s="317"/>
    </row>
    <row r="40" spans="1:9" ht="12.75">
      <c r="A40" s="318">
        <f>+'MENU PRINCIPAL'!C54</f>
        <v>0</v>
      </c>
      <c r="B40" s="319">
        <f>+'MENU PRINCIPAL'!D54</f>
        <v>0</v>
      </c>
      <c r="C40" s="242">
        <f>+'MENU PRINCIPAL'!E54</f>
        <v>0</v>
      </c>
      <c r="D40" s="242">
        <f>+'MENU PRINCIPAL'!F54</f>
        <v>0</v>
      </c>
      <c r="E40" s="215" t="e">
        <f>+'INGRESO PUNTOS'!#REF!</f>
        <v>#REF!</v>
      </c>
      <c r="F40" s="208" t="e">
        <f>+'INGRESO PUNTOS'!#REF!</f>
        <v>#REF!</v>
      </c>
      <c r="G40" s="208" t="e">
        <f>+'INGRESO PUNTOS'!#REF!</f>
        <v>#REF!</v>
      </c>
      <c r="H40" s="266" t="e">
        <f>+'INGRESO PUNTOS'!#REF!</f>
        <v>#REF!</v>
      </c>
      <c r="I40" s="317"/>
    </row>
    <row r="41" spans="1:9" ht="12.75">
      <c r="A41" s="318">
        <f>+'MENU PRINCIPAL'!C55</f>
        <v>0</v>
      </c>
      <c r="B41" s="319">
        <f>+'MENU PRINCIPAL'!D55</f>
        <v>0</v>
      </c>
      <c r="C41" s="242">
        <f>+'MENU PRINCIPAL'!E55</f>
        <v>0</v>
      </c>
      <c r="D41" s="242">
        <f>+'MENU PRINCIPAL'!F55</f>
        <v>0</v>
      </c>
      <c r="E41" s="215" t="e">
        <f>+'INGRESO PUNTOS'!#REF!</f>
        <v>#REF!</v>
      </c>
      <c r="F41" s="208" t="e">
        <f>+'INGRESO PUNTOS'!#REF!</f>
        <v>#REF!</v>
      </c>
      <c r="G41" s="208" t="e">
        <f>+'INGRESO PUNTOS'!#REF!</f>
        <v>#REF!</v>
      </c>
      <c r="H41" s="266" t="e">
        <f>+'INGRESO PUNTOS'!#REF!</f>
        <v>#REF!</v>
      </c>
      <c r="I41" s="317"/>
    </row>
    <row r="42" spans="1:9" ht="12.75">
      <c r="A42" s="318">
        <f>+'MENU PRINCIPAL'!C56</f>
        <v>0</v>
      </c>
      <c r="B42" s="319">
        <f>+'MENU PRINCIPAL'!D56</f>
        <v>0</v>
      </c>
      <c r="C42" s="242">
        <f>+'MENU PRINCIPAL'!E56</f>
        <v>0</v>
      </c>
      <c r="D42" s="242">
        <f>+'MENU PRINCIPAL'!F56</f>
        <v>0</v>
      </c>
      <c r="E42" s="215" t="e">
        <f>+'INGRESO PUNTOS'!#REF!</f>
        <v>#REF!</v>
      </c>
      <c r="F42" s="208" t="e">
        <f>+'INGRESO PUNTOS'!#REF!</f>
        <v>#REF!</v>
      </c>
      <c r="G42" s="208" t="e">
        <f>+'INGRESO PUNTOS'!#REF!</f>
        <v>#REF!</v>
      </c>
      <c r="H42" s="266" t="e">
        <f>+'INGRESO PUNTOS'!#REF!</f>
        <v>#REF!</v>
      </c>
      <c r="I42" s="317"/>
    </row>
    <row r="43" spans="1:9" ht="13.5" thickBot="1">
      <c r="A43" s="320">
        <f>+'MENU PRINCIPAL'!C57</f>
        <v>0</v>
      </c>
      <c r="B43" s="321">
        <f>+'MENU PRINCIPAL'!D57</f>
        <v>0</v>
      </c>
      <c r="C43" s="322">
        <f>+'MENU PRINCIPAL'!E57</f>
        <v>0</v>
      </c>
      <c r="D43" s="322">
        <f>+'MENU PRINCIPAL'!F57</f>
        <v>0</v>
      </c>
      <c r="E43" s="323" t="e">
        <f>+'INGRESO PUNTOS'!#REF!</f>
        <v>#REF!</v>
      </c>
      <c r="F43" s="324" t="e">
        <f>+'INGRESO PUNTOS'!#REF!</f>
        <v>#REF!</v>
      </c>
      <c r="G43" s="324" t="e">
        <f>+'INGRESO PUNTOS'!#REF!</f>
        <v>#REF!</v>
      </c>
      <c r="H43" s="325" t="e">
        <f>+'INGRESO PUNTOS'!#REF!</f>
        <v>#REF!</v>
      </c>
      <c r="I43" s="326"/>
    </row>
    <row r="44" ht="33" customHeight="1"/>
    <row r="45" spans="1:8" s="180" customFormat="1" ht="17.25" customHeight="1">
      <c r="A45" s="345" t="s">
        <v>121</v>
      </c>
      <c r="B45" s="345"/>
      <c r="C45" s="345"/>
      <c r="D45" s="345"/>
      <c r="E45" s="345"/>
      <c r="F45" s="345"/>
      <c r="G45" s="345"/>
      <c r="H45" s="345"/>
    </row>
  </sheetData>
  <sheetProtection/>
  <autoFilter ref="A13:I13"/>
  <mergeCells count="6">
    <mergeCell ref="B2:E2"/>
    <mergeCell ref="A45:H45"/>
    <mergeCell ref="A12:D12"/>
    <mergeCell ref="E12:H12"/>
    <mergeCell ref="B3:E3"/>
    <mergeCell ref="A11:H11"/>
  </mergeCells>
  <hyperlinks>
    <hyperlink ref="D4" r:id="rId1" display="WWW.APUCA.COM.AR"/>
  </hyperlinks>
  <printOptions/>
  <pageMargins left="0.75" right="0.75" top="1" bottom="1" header="0" footer="0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M71"/>
  <sheetViews>
    <sheetView zoomScale="85" zoomScaleNormal="85" zoomScalePageLayoutView="0" workbookViewId="0" topLeftCell="A23">
      <selection activeCell="H30" sqref="H30"/>
    </sheetView>
  </sheetViews>
  <sheetFormatPr defaultColWidth="11.42187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8" max="8" width="15.57421875" style="0" customWidth="1"/>
    <col min="9" max="9" width="6.421875" style="95" customWidth="1"/>
    <col min="11" max="11" width="5.7109375" style="0" customWidth="1"/>
    <col min="12" max="12" width="15.57421875" style="0" customWidth="1"/>
  </cols>
  <sheetData>
    <row r="1" ht="13.5" thickBot="1"/>
    <row r="2" spans="4:13" s="180" customFormat="1" ht="21" customHeight="1">
      <c r="D2" s="341" t="s">
        <v>54</v>
      </c>
      <c r="E2" s="337"/>
      <c r="F2" s="337"/>
      <c r="G2" s="337"/>
      <c r="H2" s="338"/>
      <c r="L2" s="219"/>
      <c r="M2" s="182"/>
    </row>
    <row r="3" spans="4:10" ht="21" customHeight="1" thickBot="1">
      <c r="D3" s="339" t="s">
        <v>110</v>
      </c>
      <c r="E3" s="363"/>
      <c r="F3" s="363"/>
      <c r="G3" s="363"/>
      <c r="H3" s="364"/>
      <c r="I3" s="181"/>
      <c r="J3" s="181"/>
    </row>
    <row r="4" spans="5:7" ht="21" customHeight="1">
      <c r="E4" s="365" t="s">
        <v>111</v>
      </c>
      <c r="F4" s="366"/>
      <c r="G4" s="366"/>
    </row>
    <row r="5" spans="2:9" ht="21.75" customHeight="1">
      <c r="B5" s="369" t="s">
        <v>68</v>
      </c>
      <c r="C5" s="370"/>
      <c r="D5" s="370"/>
      <c r="E5" s="370"/>
      <c r="F5" s="370"/>
      <c r="G5" s="370"/>
      <c r="H5" s="371"/>
      <c r="I5" s="154"/>
    </row>
    <row r="6" spans="5:9" ht="12.75">
      <c r="E6" s="14"/>
      <c r="F6" s="14"/>
      <c r="G6" s="14"/>
      <c r="H6" s="15"/>
      <c r="I6" s="155"/>
    </row>
    <row r="7" ht="13.5" thickBot="1"/>
    <row r="8" spans="4:11" ht="19.5" customHeight="1" thickBot="1">
      <c r="D8" s="121" t="s">
        <v>55</v>
      </c>
      <c r="E8" s="144" t="s">
        <v>151</v>
      </c>
      <c r="F8" s="116"/>
      <c r="G8" s="116"/>
      <c r="H8" s="117"/>
      <c r="I8" s="118"/>
      <c r="J8" s="153" t="str">
        <f>IF(E8="","Ingrese el nombre del torneo"," ")</f>
        <v> </v>
      </c>
      <c r="K8" s="151"/>
    </row>
    <row r="9" spans="2:11" ht="16.5" customHeight="1" thickBot="1">
      <c r="B9" s="349" t="s">
        <v>56</v>
      </c>
      <c r="C9" s="350"/>
      <c r="D9" s="145" t="s">
        <v>152</v>
      </c>
      <c r="E9" s="114"/>
      <c r="F9" s="114"/>
      <c r="G9" s="114"/>
      <c r="H9" s="115"/>
      <c r="I9" s="118"/>
      <c r="J9" s="153" t="str">
        <f>IF(D9="","Ingrese donde se hace el torneo"," ")</f>
        <v> </v>
      </c>
      <c r="K9" s="151"/>
    </row>
    <row r="10" spans="2:11" ht="17.25" customHeight="1" thickBot="1">
      <c r="B10" s="119" t="s">
        <v>57</v>
      </c>
      <c r="C10" s="120"/>
      <c r="D10" s="145" t="s">
        <v>152</v>
      </c>
      <c r="E10" s="114"/>
      <c r="F10" s="114"/>
      <c r="G10" s="114"/>
      <c r="H10" s="115"/>
      <c r="I10" s="118"/>
      <c r="J10" s="153" t="str">
        <f>IF(D10="","Ingrese quien lo organiza"," ")</f>
        <v> </v>
      </c>
      <c r="K10" s="151"/>
    </row>
    <row r="11" spans="2:11" ht="18" customHeight="1" thickBot="1">
      <c r="B11" s="349" t="s">
        <v>58</v>
      </c>
      <c r="C11" s="353"/>
      <c r="D11" s="354"/>
      <c r="E11" s="285">
        <v>41237</v>
      </c>
      <c r="F11" s="115"/>
      <c r="G11" s="118"/>
      <c r="H11" s="118"/>
      <c r="I11" s="118"/>
      <c r="J11" s="153" t="str">
        <f>IF(E11="","Ingrese fecha de realización"," ")</f>
        <v> </v>
      </c>
      <c r="K11" s="151"/>
    </row>
    <row r="12" spans="2:9" ht="18" customHeight="1" thickBot="1">
      <c r="B12" s="48"/>
      <c r="C12" s="48"/>
      <c r="D12" s="48"/>
      <c r="E12" s="13"/>
      <c r="F12" s="13"/>
      <c r="G12" s="13"/>
      <c r="H12" s="13"/>
      <c r="I12" s="13"/>
    </row>
    <row r="13" spans="2:9" ht="24" customHeight="1" thickBot="1">
      <c r="B13" s="351" t="s">
        <v>82</v>
      </c>
      <c r="C13" s="352"/>
      <c r="D13" s="167">
        <v>3</v>
      </c>
      <c r="E13" s="355" t="str">
        <f>IF(D13&gt;5,"ERROR. INGRESE 3 O 5",IF(D13&lt;3,"ATENCION INGRESE 3 O 5",IF(D13=4,"INGRESE 3 O 5",IF(D13=3,"TRES JUECES",IF(D13=5,"CINCO JUECES")))))</f>
        <v>TRES JUECES</v>
      </c>
      <c r="F13" s="356"/>
      <c r="G13" s="357"/>
      <c r="H13" s="328"/>
      <c r="I13" s="156"/>
    </row>
    <row r="14" spans="2:9" ht="13.5" customHeight="1" thickBot="1">
      <c r="B14" s="61"/>
      <c r="C14" s="61"/>
      <c r="D14" s="59"/>
      <c r="E14" s="60"/>
      <c r="F14" s="60"/>
      <c r="G14" s="60"/>
      <c r="H14" s="60"/>
      <c r="I14" s="157"/>
    </row>
    <row r="15" spans="2:9" ht="24.75" customHeight="1" thickBot="1">
      <c r="B15" s="367" t="s">
        <v>89</v>
      </c>
      <c r="C15" s="368"/>
      <c r="D15" s="368"/>
      <c r="E15" s="296" t="s">
        <v>83</v>
      </c>
      <c r="F15" s="361" t="s">
        <v>84</v>
      </c>
      <c r="G15" s="362"/>
      <c r="H15" s="98"/>
      <c r="I15" s="158"/>
    </row>
    <row r="16" spans="2:12" ht="18" customHeight="1">
      <c r="B16" s="381" t="s">
        <v>63</v>
      </c>
      <c r="C16" s="382"/>
      <c r="D16" s="286">
        <v>1</v>
      </c>
      <c r="E16" s="289" t="s">
        <v>126</v>
      </c>
      <c r="F16" s="147" t="s">
        <v>127</v>
      </c>
      <c r="G16" s="293"/>
      <c r="H16" s="159"/>
      <c r="I16" s="159"/>
      <c r="J16" s="153" t="str">
        <f>IF(E16="","Ingrese Apellido"," ")</f>
        <v> </v>
      </c>
      <c r="L16" s="153" t="str">
        <f>IF(F16="","Ingrese el nombre"," ")</f>
        <v> </v>
      </c>
    </row>
    <row r="17" spans="2:12" ht="18" customHeight="1">
      <c r="B17" s="383" t="s">
        <v>63</v>
      </c>
      <c r="C17" s="384"/>
      <c r="D17" s="287">
        <v>2</v>
      </c>
      <c r="E17" s="290" t="s">
        <v>128</v>
      </c>
      <c r="F17" s="146" t="s">
        <v>129</v>
      </c>
      <c r="G17" s="291"/>
      <c r="H17" s="159"/>
      <c r="I17" s="159"/>
      <c r="J17" s="153" t="str">
        <f>IF(E17="","Ingrese Apellido"," ")</f>
        <v> </v>
      </c>
      <c r="L17" s="153" t="str">
        <f>IF(F17="","Ingrese el nombre"," ")</f>
        <v> </v>
      </c>
    </row>
    <row r="18" spans="2:12" ht="18" customHeight="1">
      <c r="B18" s="385" t="s">
        <v>63</v>
      </c>
      <c r="C18" s="386"/>
      <c r="D18" s="288">
        <v>3</v>
      </c>
      <c r="E18" s="292" t="s">
        <v>130</v>
      </c>
      <c r="F18" s="147" t="s">
        <v>131</v>
      </c>
      <c r="G18" s="293"/>
      <c r="H18" s="159"/>
      <c r="I18" s="159"/>
      <c r="J18" s="153" t="str">
        <f>IF(E18="","Ingrese Apellido"," ")</f>
        <v> </v>
      </c>
      <c r="K18" s="151"/>
      <c r="L18" s="153" t="str">
        <f>IF(F18="","Ingrese el nombre"," ")</f>
        <v> </v>
      </c>
    </row>
    <row r="19" spans="2:12" ht="18" customHeight="1">
      <c r="B19" s="383" t="s">
        <v>63</v>
      </c>
      <c r="C19" s="384"/>
      <c r="D19" s="287">
        <v>4</v>
      </c>
      <c r="E19" s="290"/>
      <c r="F19" s="146"/>
      <c r="G19" s="291"/>
      <c r="H19" s="159"/>
      <c r="I19" s="159"/>
      <c r="J19" s="153" t="str">
        <f>IF(E19="","Ingrese Apellido"," ")</f>
        <v>Ingrese Apellido</v>
      </c>
      <c r="L19" s="153" t="str">
        <f>IF(F19="","Ingrese el nombre"," ")</f>
        <v>Ingrese el nombre</v>
      </c>
    </row>
    <row r="20" spans="2:12" ht="18" customHeight="1" thickBot="1">
      <c r="B20" s="385" t="s">
        <v>63</v>
      </c>
      <c r="C20" s="386"/>
      <c r="D20" s="288">
        <v>5</v>
      </c>
      <c r="E20" s="294"/>
      <c r="F20" s="310"/>
      <c r="G20" s="295"/>
      <c r="H20" s="159"/>
      <c r="I20" s="159"/>
      <c r="J20" s="153" t="str">
        <f>IF(E20="","Ingrese Apellido"," ")</f>
        <v>Ingrese Apellido</v>
      </c>
      <c r="L20" s="153" t="str">
        <f>IF(F20="","Ingrese el nombre"," ")</f>
        <v>Ingrese el nombre</v>
      </c>
    </row>
    <row r="21" spans="2:10" ht="18" customHeight="1">
      <c r="B21" s="372" t="s">
        <v>64</v>
      </c>
      <c r="C21" s="373"/>
      <c r="D21" s="374"/>
      <c r="E21" s="297" t="s">
        <v>132</v>
      </c>
      <c r="F21" s="298"/>
      <c r="G21" s="306"/>
      <c r="H21" s="305"/>
      <c r="I21" s="160"/>
      <c r="J21" s="153" t="str">
        <f>IF(E21="","Ingrese nombre y apellido"," ")</f>
        <v> </v>
      </c>
    </row>
    <row r="22" spans="2:10" ht="18" customHeight="1">
      <c r="B22" s="378" t="s">
        <v>65</v>
      </c>
      <c r="C22" s="379"/>
      <c r="D22" s="380"/>
      <c r="E22" s="299" t="s">
        <v>133</v>
      </c>
      <c r="F22" s="300"/>
      <c r="G22" s="307"/>
      <c r="H22" s="305"/>
      <c r="I22" s="160"/>
      <c r="J22" s="153" t="str">
        <f>IF(E22="","Ingrese nombre y apellido"," ")</f>
        <v> </v>
      </c>
    </row>
    <row r="23" spans="2:10" ht="18" customHeight="1">
      <c r="B23" s="372" t="s">
        <v>66</v>
      </c>
      <c r="C23" s="373"/>
      <c r="D23" s="374"/>
      <c r="E23" s="301" t="s">
        <v>134</v>
      </c>
      <c r="F23" s="302"/>
      <c r="G23" s="308"/>
      <c r="H23" s="305"/>
      <c r="I23" s="160"/>
      <c r="J23" s="153" t="str">
        <f>IF(E23="","Ingrese nombre y apellido"," ")</f>
        <v> </v>
      </c>
    </row>
    <row r="24" spans="2:10" ht="18" customHeight="1" thickBot="1">
      <c r="B24" s="375" t="s">
        <v>67</v>
      </c>
      <c r="C24" s="376"/>
      <c r="D24" s="377"/>
      <c r="E24" s="303"/>
      <c r="F24" s="304"/>
      <c r="G24" s="309"/>
      <c r="H24" s="305"/>
      <c r="I24" s="160"/>
      <c r="J24" s="153" t="str">
        <f>IF(E24="","Ingrese nombre y apellido"," ")</f>
        <v>Ingrese nombre y apellido</v>
      </c>
    </row>
    <row r="25" ht="13.5" thickBot="1"/>
    <row r="26" spans="2:9" ht="15.75" customHeight="1">
      <c r="B26" s="358" t="s">
        <v>59</v>
      </c>
      <c r="C26" s="359"/>
      <c r="D26" s="359"/>
      <c r="E26" s="359"/>
      <c r="F26" s="360"/>
      <c r="G26" s="171"/>
      <c r="H26" s="171"/>
      <c r="I26" s="48"/>
    </row>
    <row r="27" spans="2:9" ht="17.25" customHeight="1">
      <c r="B27" s="176" t="s">
        <v>62</v>
      </c>
      <c r="C27" s="185" t="s">
        <v>60</v>
      </c>
      <c r="D27" s="244" t="s">
        <v>61</v>
      </c>
      <c r="E27" s="244" t="s">
        <v>48</v>
      </c>
      <c r="F27" s="255" t="s">
        <v>117</v>
      </c>
      <c r="G27" s="172"/>
      <c r="H27" s="84"/>
      <c r="I27" s="84"/>
    </row>
    <row r="28" spans="2:10" ht="18" customHeight="1">
      <c r="B28" s="177">
        <v>1</v>
      </c>
      <c r="C28" s="152" t="s">
        <v>135</v>
      </c>
      <c r="D28" s="152" t="s">
        <v>136</v>
      </c>
      <c r="E28" s="246" t="s">
        <v>137</v>
      </c>
      <c r="F28" s="260" t="s">
        <v>146</v>
      </c>
      <c r="G28" s="247"/>
      <c r="H28" s="248"/>
      <c r="I28" s="161"/>
      <c r="J28" s="153">
        <f>IF(C28="","Falta ingresar dato",IF(D28="","Falta ingresar dato",IF(E28="","Falta ingresar dato",IF(F28="","Falta ingresar dato",""))))</f>
      </c>
    </row>
    <row r="29" spans="2:10" ht="18" customHeight="1">
      <c r="B29" s="177">
        <f>+B28+1</f>
        <v>2</v>
      </c>
      <c r="C29" s="152" t="s">
        <v>138</v>
      </c>
      <c r="D29" s="152" t="s">
        <v>139</v>
      </c>
      <c r="E29" s="259" t="s">
        <v>140</v>
      </c>
      <c r="F29" s="260" t="s">
        <v>147</v>
      </c>
      <c r="G29" s="247"/>
      <c r="H29" s="248"/>
      <c r="I29" s="161"/>
      <c r="J29" s="153">
        <f aca="true" t="shared" si="0" ref="J29:J57">IF(C29="","Falta ingresar dato",IF(D29="","Falta ingresar dato",IF(E29="","Falta ingresar dato",IF(F29="","Falta ingresar dato",""))))</f>
      </c>
    </row>
    <row r="30" spans="2:10" ht="18" customHeight="1">
      <c r="B30" s="177">
        <f aca="true" t="shared" si="1" ref="B30:B57">+B29+1</f>
        <v>3</v>
      </c>
      <c r="C30" s="152" t="s">
        <v>141</v>
      </c>
      <c r="D30" s="152" t="s">
        <v>142</v>
      </c>
      <c r="E30" s="259" t="s">
        <v>140</v>
      </c>
      <c r="F30" s="260" t="s">
        <v>148</v>
      </c>
      <c r="G30" s="247"/>
      <c r="H30" s="248"/>
      <c r="I30" s="161"/>
      <c r="J30" s="153">
        <f t="shared" si="0"/>
      </c>
    </row>
    <row r="31" spans="2:10" ht="18" customHeight="1">
      <c r="B31" s="177">
        <f t="shared" si="1"/>
        <v>4</v>
      </c>
      <c r="C31" s="152" t="s">
        <v>143</v>
      </c>
      <c r="D31" s="152" t="s">
        <v>144</v>
      </c>
      <c r="E31" s="259" t="s">
        <v>140</v>
      </c>
      <c r="F31" s="260" t="s">
        <v>149</v>
      </c>
      <c r="G31" s="247"/>
      <c r="H31" s="248"/>
      <c r="I31" s="161"/>
      <c r="J31" s="153">
        <f t="shared" si="0"/>
      </c>
    </row>
    <row r="32" spans="2:10" ht="18" customHeight="1">
      <c r="B32" s="177">
        <f t="shared" si="1"/>
        <v>5</v>
      </c>
      <c r="C32" s="152" t="s">
        <v>143</v>
      </c>
      <c r="D32" s="152" t="s">
        <v>145</v>
      </c>
      <c r="E32" s="259" t="s">
        <v>140</v>
      </c>
      <c r="F32" s="260" t="s">
        <v>150</v>
      </c>
      <c r="G32" s="247"/>
      <c r="H32" s="248"/>
      <c r="I32" s="161"/>
      <c r="J32" s="153">
        <f t="shared" si="0"/>
      </c>
    </row>
    <row r="33" spans="2:10" ht="18" customHeight="1">
      <c r="B33" s="177">
        <f t="shared" si="1"/>
        <v>6</v>
      </c>
      <c r="C33" s="152"/>
      <c r="D33" s="152"/>
      <c r="E33" s="259"/>
      <c r="F33" s="260"/>
      <c r="G33" s="247"/>
      <c r="H33" s="248"/>
      <c r="I33" s="161"/>
      <c r="J33" s="153" t="str">
        <f t="shared" si="0"/>
        <v>Falta ingresar dato</v>
      </c>
    </row>
    <row r="34" spans="2:10" ht="18" customHeight="1">
      <c r="B34" s="177">
        <f t="shared" si="1"/>
        <v>7</v>
      </c>
      <c r="C34" s="152"/>
      <c r="D34" s="152"/>
      <c r="E34" s="259"/>
      <c r="F34" s="260"/>
      <c r="G34" s="247"/>
      <c r="H34" s="248"/>
      <c r="I34" s="161"/>
      <c r="J34" s="153" t="str">
        <f t="shared" si="0"/>
        <v>Falta ingresar dato</v>
      </c>
    </row>
    <row r="35" spans="2:10" ht="18" customHeight="1">
      <c r="B35" s="177">
        <f t="shared" si="1"/>
        <v>8</v>
      </c>
      <c r="C35" s="152"/>
      <c r="D35" s="152"/>
      <c r="E35" s="259"/>
      <c r="F35" s="260"/>
      <c r="G35" s="247"/>
      <c r="H35" s="248"/>
      <c r="I35" s="161"/>
      <c r="J35" s="153" t="str">
        <f t="shared" si="0"/>
        <v>Falta ingresar dato</v>
      </c>
    </row>
    <row r="36" spans="2:10" ht="18" customHeight="1">
      <c r="B36" s="177">
        <f t="shared" si="1"/>
        <v>9</v>
      </c>
      <c r="C36" s="152"/>
      <c r="D36" s="152"/>
      <c r="E36" s="259"/>
      <c r="F36" s="260"/>
      <c r="G36" s="247"/>
      <c r="H36" s="248"/>
      <c r="I36" s="161"/>
      <c r="J36" s="153" t="str">
        <f t="shared" si="0"/>
        <v>Falta ingresar dato</v>
      </c>
    </row>
    <row r="37" spans="2:10" ht="18" customHeight="1">
      <c r="B37" s="177">
        <f t="shared" si="1"/>
        <v>10</v>
      </c>
      <c r="C37" s="152"/>
      <c r="D37" s="152"/>
      <c r="E37" s="259"/>
      <c r="F37" s="260"/>
      <c r="G37" s="247"/>
      <c r="H37" s="249"/>
      <c r="I37" s="162"/>
      <c r="J37" s="153" t="str">
        <f t="shared" si="0"/>
        <v>Falta ingresar dato</v>
      </c>
    </row>
    <row r="38" spans="2:10" ht="18" customHeight="1">
      <c r="B38" s="177">
        <f t="shared" si="1"/>
        <v>11</v>
      </c>
      <c r="C38" s="152"/>
      <c r="D38" s="152"/>
      <c r="E38" s="259"/>
      <c r="F38" s="260"/>
      <c r="G38" s="247"/>
      <c r="H38" s="249"/>
      <c r="I38" s="162"/>
      <c r="J38" s="153" t="str">
        <f t="shared" si="0"/>
        <v>Falta ingresar dato</v>
      </c>
    </row>
    <row r="39" spans="2:10" ht="18" customHeight="1">
      <c r="B39" s="177">
        <f t="shared" si="1"/>
        <v>12</v>
      </c>
      <c r="C39" s="152"/>
      <c r="D39" s="152"/>
      <c r="E39" s="259"/>
      <c r="F39" s="260"/>
      <c r="G39" s="247"/>
      <c r="H39" s="249"/>
      <c r="I39" s="162"/>
      <c r="J39" s="153" t="str">
        <f t="shared" si="0"/>
        <v>Falta ingresar dato</v>
      </c>
    </row>
    <row r="40" spans="2:10" ht="18" customHeight="1">
      <c r="B40" s="177">
        <f t="shared" si="1"/>
        <v>13</v>
      </c>
      <c r="C40" s="152"/>
      <c r="D40" s="152"/>
      <c r="E40" s="259"/>
      <c r="F40" s="260"/>
      <c r="G40" s="247"/>
      <c r="H40" s="249"/>
      <c r="I40" s="162"/>
      <c r="J40" s="153" t="str">
        <f t="shared" si="0"/>
        <v>Falta ingresar dato</v>
      </c>
    </row>
    <row r="41" spans="2:10" ht="18" customHeight="1">
      <c r="B41" s="177">
        <f t="shared" si="1"/>
        <v>14</v>
      </c>
      <c r="C41" s="152"/>
      <c r="D41" s="152"/>
      <c r="E41" s="259"/>
      <c r="F41" s="260"/>
      <c r="G41" s="247"/>
      <c r="H41" s="249"/>
      <c r="I41" s="162"/>
      <c r="J41" s="153" t="str">
        <f t="shared" si="0"/>
        <v>Falta ingresar dato</v>
      </c>
    </row>
    <row r="42" spans="2:10" ht="18" customHeight="1">
      <c r="B42" s="177">
        <f t="shared" si="1"/>
        <v>15</v>
      </c>
      <c r="C42" s="152"/>
      <c r="D42" s="152"/>
      <c r="E42" s="259"/>
      <c r="F42" s="260"/>
      <c r="G42" s="247"/>
      <c r="H42" s="249"/>
      <c r="I42" s="162"/>
      <c r="J42" s="153" t="str">
        <f t="shared" si="0"/>
        <v>Falta ingresar dato</v>
      </c>
    </row>
    <row r="43" spans="2:10" ht="18" customHeight="1">
      <c r="B43" s="177">
        <f t="shared" si="1"/>
        <v>16</v>
      </c>
      <c r="C43" s="152"/>
      <c r="D43" s="152"/>
      <c r="E43" s="259"/>
      <c r="F43" s="260"/>
      <c r="G43" s="247"/>
      <c r="H43" s="249"/>
      <c r="I43" s="162"/>
      <c r="J43" s="153" t="str">
        <f t="shared" si="0"/>
        <v>Falta ingresar dato</v>
      </c>
    </row>
    <row r="44" spans="2:10" ht="18" customHeight="1">
      <c r="B44" s="177">
        <f t="shared" si="1"/>
        <v>17</v>
      </c>
      <c r="C44" s="152"/>
      <c r="D44" s="152"/>
      <c r="E44" s="259"/>
      <c r="F44" s="260"/>
      <c r="G44" s="247"/>
      <c r="H44" s="249"/>
      <c r="I44" s="162"/>
      <c r="J44" s="153" t="str">
        <f t="shared" si="0"/>
        <v>Falta ingresar dato</v>
      </c>
    </row>
    <row r="45" spans="2:10" ht="18" customHeight="1">
      <c r="B45" s="177">
        <f t="shared" si="1"/>
        <v>18</v>
      </c>
      <c r="C45" s="152"/>
      <c r="D45" s="152"/>
      <c r="E45" s="259"/>
      <c r="F45" s="260"/>
      <c r="G45" s="247"/>
      <c r="H45" s="249"/>
      <c r="I45" s="162"/>
      <c r="J45" s="153" t="str">
        <f t="shared" si="0"/>
        <v>Falta ingresar dato</v>
      </c>
    </row>
    <row r="46" spans="2:10" ht="18" customHeight="1">
      <c r="B46" s="177">
        <f t="shared" si="1"/>
        <v>19</v>
      </c>
      <c r="C46" s="152"/>
      <c r="D46" s="152"/>
      <c r="E46" s="259"/>
      <c r="F46" s="260"/>
      <c r="G46" s="247"/>
      <c r="H46" s="249"/>
      <c r="I46" s="162"/>
      <c r="J46" s="153" t="str">
        <f t="shared" si="0"/>
        <v>Falta ingresar dato</v>
      </c>
    </row>
    <row r="47" spans="2:10" ht="18" customHeight="1">
      <c r="B47" s="177">
        <f t="shared" si="1"/>
        <v>20</v>
      </c>
      <c r="C47" s="152"/>
      <c r="D47" s="152"/>
      <c r="E47" s="259"/>
      <c r="F47" s="260"/>
      <c r="G47" s="247"/>
      <c r="H47" s="249"/>
      <c r="I47" s="162"/>
      <c r="J47" s="153" t="str">
        <f t="shared" si="0"/>
        <v>Falta ingresar dato</v>
      </c>
    </row>
    <row r="48" spans="2:10" ht="18" customHeight="1">
      <c r="B48" s="177">
        <f t="shared" si="1"/>
        <v>21</v>
      </c>
      <c r="C48" s="152"/>
      <c r="D48" s="152"/>
      <c r="E48" s="259"/>
      <c r="F48" s="260"/>
      <c r="G48" s="247"/>
      <c r="H48" s="249"/>
      <c r="I48" s="162"/>
      <c r="J48" s="153" t="str">
        <f t="shared" si="0"/>
        <v>Falta ingresar dato</v>
      </c>
    </row>
    <row r="49" spans="2:10" ht="18" customHeight="1">
      <c r="B49" s="177">
        <f t="shared" si="1"/>
        <v>22</v>
      </c>
      <c r="C49" s="152"/>
      <c r="D49" s="152"/>
      <c r="E49" s="259"/>
      <c r="F49" s="260"/>
      <c r="G49" s="247"/>
      <c r="H49" s="249"/>
      <c r="I49" s="162"/>
      <c r="J49" s="153" t="str">
        <f t="shared" si="0"/>
        <v>Falta ingresar dato</v>
      </c>
    </row>
    <row r="50" spans="2:10" ht="18" customHeight="1">
      <c r="B50" s="177">
        <f t="shared" si="1"/>
        <v>23</v>
      </c>
      <c r="C50" s="152"/>
      <c r="D50" s="245"/>
      <c r="E50" s="259"/>
      <c r="F50" s="260"/>
      <c r="G50" s="250"/>
      <c r="H50" s="249"/>
      <c r="I50" s="162"/>
      <c r="J50" s="153" t="str">
        <f t="shared" si="0"/>
        <v>Falta ingresar dato</v>
      </c>
    </row>
    <row r="51" spans="2:10" ht="18" customHeight="1">
      <c r="B51" s="177">
        <f t="shared" si="1"/>
        <v>24</v>
      </c>
      <c r="C51" s="152"/>
      <c r="D51" s="245"/>
      <c r="E51" s="259"/>
      <c r="F51" s="260"/>
      <c r="G51" s="250"/>
      <c r="H51" s="249"/>
      <c r="I51" s="162"/>
      <c r="J51" s="153" t="str">
        <f t="shared" si="0"/>
        <v>Falta ingresar dato</v>
      </c>
    </row>
    <row r="52" spans="2:10" ht="18" customHeight="1">
      <c r="B52" s="177">
        <f t="shared" si="1"/>
        <v>25</v>
      </c>
      <c r="C52" s="152"/>
      <c r="D52" s="245"/>
      <c r="E52" s="259"/>
      <c r="F52" s="260"/>
      <c r="G52" s="250"/>
      <c r="H52" s="249"/>
      <c r="I52" s="162"/>
      <c r="J52" s="153" t="str">
        <f t="shared" si="0"/>
        <v>Falta ingresar dato</v>
      </c>
    </row>
    <row r="53" spans="2:10" ht="18" customHeight="1">
      <c r="B53" s="177">
        <f t="shared" si="1"/>
        <v>26</v>
      </c>
      <c r="C53" s="152"/>
      <c r="D53" s="245"/>
      <c r="E53" s="259"/>
      <c r="F53" s="260"/>
      <c r="G53" s="250"/>
      <c r="H53" s="249"/>
      <c r="I53" s="162"/>
      <c r="J53" s="153" t="str">
        <f t="shared" si="0"/>
        <v>Falta ingresar dato</v>
      </c>
    </row>
    <row r="54" spans="2:10" ht="18" customHeight="1">
      <c r="B54" s="177">
        <f t="shared" si="1"/>
        <v>27</v>
      </c>
      <c r="C54" s="152"/>
      <c r="D54" s="245"/>
      <c r="E54" s="259"/>
      <c r="F54" s="260"/>
      <c r="G54" s="250"/>
      <c r="H54" s="249"/>
      <c r="I54" s="162"/>
      <c r="J54" s="153" t="str">
        <f t="shared" si="0"/>
        <v>Falta ingresar dato</v>
      </c>
    </row>
    <row r="55" spans="2:10" ht="18" customHeight="1">
      <c r="B55" s="177">
        <f t="shared" si="1"/>
        <v>28</v>
      </c>
      <c r="C55" s="152"/>
      <c r="D55" s="245"/>
      <c r="E55" s="259"/>
      <c r="F55" s="260"/>
      <c r="G55" s="250"/>
      <c r="H55" s="249"/>
      <c r="I55" s="162"/>
      <c r="J55" s="153" t="str">
        <f t="shared" si="0"/>
        <v>Falta ingresar dato</v>
      </c>
    </row>
    <row r="56" spans="2:10" ht="18" customHeight="1">
      <c r="B56" s="177">
        <f t="shared" si="1"/>
        <v>29</v>
      </c>
      <c r="C56" s="152"/>
      <c r="D56" s="245"/>
      <c r="E56" s="259"/>
      <c r="F56" s="260"/>
      <c r="G56" s="250"/>
      <c r="H56" s="249"/>
      <c r="I56" s="162"/>
      <c r="J56" s="153" t="str">
        <f t="shared" si="0"/>
        <v>Falta ingresar dato</v>
      </c>
    </row>
    <row r="57" spans="2:10" ht="18" customHeight="1" thickBot="1">
      <c r="B57" s="178">
        <f t="shared" si="1"/>
        <v>30</v>
      </c>
      <c r="C57" s="253"/>
      <c r="D57" s="254"/>
      <c r="E57" s="311"/>
      <c r="F57" s="261"/>
      <c r="G57" s="250"/>
      <c r="H57" s="249"/>
      <c r="I57" s="162"/>
      <c r="J57" s="153" t="str">
        <f t="shared" si="0"/>
        <v>Falta ingresar dato</v>
      </c>
    </row>
    <row r="58" spans="2:9" ht="18" customHeight="1">
      <c r="B58" s="256"/>
      <c r="C58" s="257"/>
      <c r="D58" s="258"/>
      <c r="E58" s="340"/>
      <c r="F58" s="340"/>
      <c r="G58" s="340"/>
      <c r="H58" s="252"/>
      <c r="I58" s="163"/>
    </row>
    <row r="59" spans="1:9" ht="18" customHeight="1">
      <c r="A59" s="10"/>
      <c r="B59" s="251"/>
      <c r="C59" s="258"/>
      <c r="D59" s="258"/>
      <c r="E59" s="340"/>
      <c r="F59" s="340"/>
      <c r="G59" s="340"/>
      <c r="H59" s="252"/>
      <c r="I59" s="163"/>
    </row>
    <row r="60" spans="1:9" ht="18" customHeight="1">
      <c r="A60" s="10"/>
      <c r="B60" s="251"/>
      <c r="C60" s="258"/>
      <c r="D60" s="258"/>
      <c r="E60" s="340"/>
      <c r="F60" s="340"/>
      <c r="G60" s="340"/>
      <c r="H60" s="252"/>
      <c r="I60" s="163"/>
    </row>
    <row r="61" spans="1:9" ht="18" customHeight="1">
      <c r="A61" s="10"/>
      <c r="B61" s="251"/>
      <c r="C61" s="258"/>
      <c r="D61" s="258"/>
      <c r="E61" s="340"/>
      <c r="F61" s="340"/>
      <c r="G61" s="340"/>
      <c r="H61" s="252"/>
      <c r="I61" s="163"/>
    </row>
    <row r="62" spans="1:9" ht="18" customHeight="1">
      <c r="A62" s="10"/>
      <c r="B62" s="251"/>
      <c r="C62" s="258"/>
      <c r="D62" s="258"/>
      <c r="E62" s="340"/>
      <c r="F62" s="340"/>
      <c r="G62" s="340"/>
      <c r="H62" s="252"/>
      <c r="I62" s="163"/>
    </row>
    <row r="63" spans="1:9" ht="18" customHeight="1">
      <c r="A63" s="10"/>
      <c r="B63" s="251"/>
      <c r="C63" s="258"/>
      <c r="D63" s="258"/>
      <c r="E63" s="340"/>
      <c r="F63" s="340"/>
      <c r="G63" s="340"/>
      <c r="H63" s="252"/>
      <c r="I63" s="163"/>
    </row>
    <row r="64" spans="1:9" ht="18" customHeight="1">
      <c r="A64" s="10"/>
      <c r="B64" s="251"/>
      <c r="C64" s="258"/>
      <c r="D64" s="258"/>
      <c r="E64" s="340"/>
      <c r="F64" s="340"/>
      <c r="G64" s="340"/>
      <c r="H64" s="252"/>
      <c r="I64" s="163"/>
    </row>
    <row r="65" spans="1:9" ht="18" customHeight="1">
      <c r="A65" s="10"/>
      <c r="B65" s="251"/>
      <c r="C65" s="258"/>
      <c r="D65" s="258"/>
      <c r="E65" s="340"/>
      <c r="F65" s="340"/>
      <c r="G65" s="340"/>
      <c r="H65" s="252"/>
      <c r="I65" s="163"/>
    </row>
    <row r="66" spans="1:9" ht="18" customHeight="1">
      <c r="A66" s="10"/>
      <c r="B66" s="251"/>
      <c r="C66" s="258"/>
      <c r="D66" s="258"/>
      <c r="E66" s="340"/>
      <c r="F66" s="340"/>
      <c r="G66" s="340"/>
      <c r="H66" s="252"/>
      <c r="I66" s="163"/>
    </row>
    <row r="67" spans="1:9" ht="18" customHeight="1">
      <c r="A67" s="10"/>
      <c r="B67" s="251"/>
      <c r="C67" s="258"/>
      <c r="D67" s="258"/>
      <c r="E67" s="340"/>
      <c r="F67" s="340"/>
      <c r="G67" s="340"/>
      <c r="H67" s="252"/>
      <c r="I67" s="163"/>
    </row>
    <row r="68" spans="1:9" ht="12.75">
      <c r="A68" s="10"/>
      <c r="B68" s="10"/>
      <c r="C68" s="10"/>
      <c r="D68" s="10"/>
      <c r="E68" s="10"/>
      <c r="F68" s="10"/>
      <c r="G68" s="10"/>
      <c r="H68" s="10"/>
      <c r="I68" s="98"/>
    </row>
    <row r="69" spans="1:9" ht="12.75">
      <c r="A69" s="10"/>
      <c r="B69" s="10"/>
      <c r="C69" s="10"/>
      <c r="D69" s="10"/>
      <c r="E69" s="10"/>
      <c r="F69" s="10"/>
      <c r="G69" s="10"/>
      <c r="H69" s="10"/>
      <c r="I69" s="98"/>
    </row>
    <row r="70" spans="1:9" ht="12.75">
      <c r="A70" s="10"/>
      <c r="B70" s="10"/>
      <c r="C70" s="10"/>
      <c r="D70" s="10"/>
      <c r="E70" s="10"/>
      <c r="F70" s="10"/>
      <c r="G70" s="10"/>
      <c r="H70" s="10"/>
      <c r="I70" s="98"/>
    </row>
    <row r="71" spans="1:9" ht="12.75">
      <c r="A71" s="10"/>
      <c r="B71" s="10"/>
      <c r="C71" s="10"/>
      <c r="D71" s="10"/>
      <c r="E71" s="10"/>
      <c r="F71" s="10"/>
      <c r="G71" s="10"/>
      <c r="H71" s="10"/>
      <c r="I71" s="98"/>
    </row>
  </sheetData>
  <sheetProtection password="CF7A" sheet="1" objects="1" scenarios="1"/>
  <mergeCells count="30">
    <mergeCell ref="E67:G67"/>
    <mergeCell ref="B16:C16"/>
    <mergeCell ref="B17:C17"/>
    <mergeCell ref="B18:C18"/>
    <mergeCell ref="B19:C19"/>
    <mergeCell ref="B20:C20"/>
    <mergeCell ref="E64:G64"/>
    <mergeCell ref="E66:G66"/>
    <mergeCell ref="E65:G65"/>
    <mergeCell ref="B23:D23"/>
    <mergeCell ref="B24:D24"/>
    <mergeCell ref="E58:G58"/>
    <mergeCell ref="E59:G59"/>
    <mergeCell ref="E62:G62"/>
    <mergeCell ref="E63:G63"/>
    <mergeCell ref="D2:H2"/>
    <mergeCell ref="D3:H3"/>
    <mergeCell ref="E4:G4"/>
    <mergeCell ref="B15:D15"/>
    <mergeCell ref="B5:H5"/>
    <mergeCell ref="B26:F26"/>
    <mergeCell ref="F15:G15"/>
    <mergeCell ref="E60:G60"/>
    <mergeCell ref="E61:G61"/>
    <mergeCell ref="B21:D21"/>
    <mergeCell ref="B22:D22"/>
    <mergeCell ref="B9:C9"/>
    <mergeCell ref="B13:C13"/>
    <mergeCell ref="B11:D11"/>
    <mergeCell ref="E13:G13"/>
  </mergeCells>
  <hyperlinks>
    <hyperlink ref="E4" r:id="rId1" display="www.apuca.com.ar"/>
  </hyperlinks>
  <printOptions/>
  <pageMargins left="0.75" right="0.75" top="1" bottom="1" header="0" footer="0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4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0.7109375" style="0" customWidth="1"/>
    <col min="2" max="2" width="7.28125" style="0" customWidth="1"/>
    <col min="3" max="3" width="27.7109375" style="0" customWidth="1"/>
    <col min="4" max="5" width="5.7109375" style="0" customWidth="1"/>
    <col min="6" max="6" width="9.7109375" style="0" customWidth="1"/>
    <col min="7" max="7" width="5.8515625" style="0" customWidth="1"/>
    <col min="8" max="8" width="10.7109375" style="0" customWidth="1"/>
    <col min="9" max="9" width="7.28125" style="0" customWidth="1"/>
    <col min="10" max="10" width="25.28125" style="0" customWidth="1"/>
    <col min="11" max="12" width="5.7109375" style="0" customWidth="1"/>
    <col min="13" max="13" width="9.7109375" style="0" customWidth="1"/>
    <col min="14" max="14" width="10.7109375" style="0" customWidth="1"/>
    <col min="15" max="15" width="4.7109375" style="0" customWidth="1"/>
  </cols>
  <sheetData>
    <row r="1" spans="2:15" ht="19.5" customHeight="1">
      <c r="B1" s="7"/>
      <c r="C1" s="392" t="s">
        <v>50</v>
      </c>
      <c r="D1" s="392"/>
      <c r="E1" s="392"/>
      <c r="F1" s="392"/>
      <c r="G1" s="6"/>
      <c r="I1" s="7"/>
      <c r="J1" s="392" t="s">
        <v>50</v>
      </c>
      <c r="K1" s="392"/>
      <c r="L1" s="392"/>
      <c r="M1" s="392"/>
      <c r="N1" s="1"/>
      <c r="O1" s="1"/>
    </row>
    <row r="2" spans="2:13" ht="18" customHeight="1">
      <c r="B2" s="8"/>
      <c r="C2" s="393" t="s">
        <v>39</v>
      </c>
      <c r="D2" s="393"/>
      <c r="E2" s="393"/>
      <c r="F2" s="393"/>
      <c r="G2" s="11"/>
      <c r="I2" s="8"/>
      <c r="J2" s="393" t="s">
        <v>39</v>
      </c>
      <c r="K2" s="393"/>
      <c r="L2" s="393"/>
      <c r="M2" s="393"/>
    </row>
    <row r="3" ht="9.75" customHeight="1"/>
    <row r="4" spans="1:13" ht="15.75" customHeight="1">
      <c r="A4" s="388" t="s">
        <v>51</v>
      </c>
      <c r="B4" s="388"/>
      <c r="C4" s="389"/>
      <c r="D4" s="390"/>
      <c r="E4" s="390"/>
      <c r="F4" s="391"/>
      <c r="H4" s="388" t="s">
        <v>51</v>
      </c>
      <c r="I4" s="388"/>
      <c r="J4" s="389"/>
      <c r="K4" s="390"/>
      <c r="L4" s="390"/>
      <c r="M4" s="391"/>
    </row>
    <row r="5" spans="1:13" ht="15.75" customHeight="1">
      <c r="A5" s="388" t="s">
        <v>52</v>
      </c>
      <c r="B5" s="388"/>
      <c r="C5" s="389"/>
      <c r="D5" s="390"/>
      <c r="E5" s="390"/>
      <c r="F5" s="391"/>
      <c r="H5" s="388" t="s">
        <v>52</v>
      </c>
      <c r="I5" s="388"/>
      <c r="J5" s="389"/>
      <c r="K5" s="390"/>
      <c r="L5" s="390"/>
      <c r="M5" s="391"/>
    </row>
    <row r="6" spans="1:13" ht="15.75" customHeight="1">
      <c r="A6" s="12" t="s">
        <v>53</v>
      </c>
      <c r="B6" s="12"/>
      <c r="C6" s="389"/>
      <c r="D6" s="390"/>
      <c r="E6" s="390"/>
      <c r="F6" s="391"/>
      <c r="H6" s="12" t="s">
        <v>53</v>
      </c>
      <c r="I6" s="12"/>
      <c r="J6" s="389"/>
      <c r="K6" s="390"/>
      <c r="L6" s="390"/>
      <c r="M6" s="391"/>
    </row>
    <row r="7" ht="9.75" customHeight="1"/>
    <row r="8" spans="1:13" ht="15.75" customHeight="1">
      <c r="A8" s="394" t="s">
        <v>37</v>
      </c>
      <c r="B8" s="394"/>
      <c r="C8" s="394"/>
      <c r="D8" s="402" t="s">
        <v>38</v>
      </c>
      <c r="E8" s="402"/>
      <c r="F8" s="402"/>
      <c r="H8" s="394" t="s">
        <v>37</v>
      </c>
      <c r="I8" s="394"/>
      <c r="J8" s="394"/>
      <c r="K8" s="402" t="s">
        <v>38</v>
      </c>
      <c r="L8" s="402"/>
      <c r="M8" s="402"/>
    </row>
    <row r="9" spans="1:13" ht="15.75" customHeight="1">
      <c r="A9" s="394" t="s">
        <v>47</v>
      </c>
      <c r="B9" s="394"/>
      <c r="D9" s="394" t="s">
        <v>41</v>
      </c>
      <c r="E9" s="394"/>
      <c r="F9" s="394"/>
      <c r="H9" s="394" t="s">
        <v>47</v>
      </c>
      <c r="I9" s="394"/>
      <c r="K9" s="394" t="s">
        <v>41</v>
      </c>
      <c r="L9" s="394"/>
      <c r="M9" s="394"/>
    </row>
    <row r="10" spans="4:13" ht="15.75" customHeight="1">
      <c r="D10" s="394" t="s">
        <v>40</v>
      </c>
      <c r="E10" s="394"/>
      <c r="F10" s="394"/>
      <c r="K10" s="394" t="s">
        <v>40</v>
      </c>
      <c r="L10" s="394"/>
      <c r="M10" s="394"/>
    </row>
    <row r="11" ht="9.75" customHeight="1"/>
    <row r="12" spans="1:13" ht="15.75" customHeight="1">
      <c r="A12" s="2" t="s">
        <v>4</v>
      </c>
      <c r="B12" s="394" t="s">
        <v>1</v>
      </c>
      <c r="C12" s="394"/>
      <c r="D12" s="2" t="s">
        <v>2</v>
      </c>
      <c r="E12" s="2" t="s">
        <v>3</v>
      </c>
      <c r="F12" s="2" t="s">
        <v>0</v>
      </c>
      <c r="H12" s="2" t="s">
        <v>4</v>
      </c>
      <c r="I12" s="394" t="s">
        <v>1</v>
      </c>
      <c r="J12" s="394"/>
      <c r="K12" s="2" t="s">
        <v>2</v>
      </c>
      <c r="L12" s="2" t="s">
        <v>3</v>
      </c>
      <c r="M12" s="2" t="s">
        <v>0</v>
      </c>
    </row>
    <row r="13" spans="1:13" ht="15.75" customHeight="1">
      <c r="A13" s="4" t="s">
        <v>5</v>
      </c>
      <c r="B13" s="387" t="s">
        <v>21</v>
      </c>
      <c r="C13" s="387"/>
      <c r="D13" s="5" t="s">
        <v>49</v>
      </c>
      <c r="E13" s="4">
        <v>1</v>
      </c>
      <c r="F13" s="5"/>
      <c r="H13" s="4" t="s">
        <v>5</v>
      </c>
      <c r="I13" s="387" t="s">
        <v>21</v>
      </c>
      <c r="J13" s="387"/>
      <c r="K13" s="5" t="s">
        <v>49</v>
      </c>
      <c r="L13" s="4">
        <v>1</v>
      </c>
      <c r="M13" s="5"/>
    </row>
    <row r="14" spans="1:13" ht="15.75" customHeight="1">
      <c r="A14" s="4" t="s">
        <v>6</v>
      </c>
      <c r="B14" s="387" t="s">
        <v>22</v>
      </c>
      <c r="C14" s="387"/>
      <c r="D14" s="5" t="s">
        <v>49</v>
      </c>
      <c r="E14" s="4">
        <v>2</v>
      </c>
      <c r="F14" s="5"/>
      <c r="H14" s="4" t="s">
        <v>6</v>
      </c>
      <c r="I14" s="387" t="s">
        <v>22</v>
      </c>
      <c r="J14" s="387"/>
      <c r="K14" s="5" t="s">
        <v>49</v>
      </c>
      <c r="L14" s="4">
        <v>2</v>
      </c>
      <c r="M14" s="5"/>
    </row>
    <row r="15" spans="1:13" ht="15.75" customHeight="1">
      <c r="A15" s="4" t="s">
        <v>7</v>
      </c>
      <c r="B15" s="387" t="s">
        <v>24</v>
      </c>
      <c r="C15" s="387"/>
      <c r="D15" s="5" t="s">
        <v>49</v>
      </c>
      <c r="E15" s="4">
        <v>8</v>
      </c>
      <c r="F15" s="5"/>
      <c r="H15" s="4" t="s">
        <v>7</v>
      </c>
      <c r="I15" s="387" t="s">
        <v>24</v>
      </c>
      <c r="J15" s="387"/>
      <c r="K15" s="5" t="s">
        <v>49</v>
      </c>
      <c r="L15" s="4">
        <v>8</v>
      </c>
      <c r="M15" s="5"/>
    </row>
    <row r="16" spans="1:13" ht="15.75" customHeight="1">
      <c r="A16" s="4" t="s">
        <v>8</v>
      </c>
      <c r="B16" s="387" t="s">
        <v>25</v>
      </c>
      <c r="C16" s="387"/>
      <c r="D16" s="5" t="s">
        <v>49</v>
      </c>
      <c r="E16" s="4">
        <v>6</v>
      </c>
      <c r="F16" s="5"/>
      <c r="H16" s="4" t="s">
        <v>8</v>
      </c>
      <c r="I16" s="387" t="s">
        <v>25</v>
      </c>
      <c r="J16" s="387"/>
      <c r="K16" s="5" t="s">
        <v>49</v>
      </c>
      <c r="L16" s="4">
        <v>6</v>
      </c>
      <c r="M16" s="5"/>
    </row>
    <row r="17" spans="1:13" ht="15.75" customHeight="1">
      <c r="A17" s="4" t="s">
        <v>9</v>
      </c>
      <c r="B17" s="387" t="s">
        <v>26</v>
      </c>
      <c r="C17" s="387"/>
      <c r="D17" s="5" t="s">
        <v>49</v>
      </c>
      <c r="E17" s="4">
        <v>2</v>
      </c>
      <c r="F17" s="5"/>
      <c r="H17" s="4" t="s">
        <v>9</v>
      </c>
      <c r="I17" s="387" t="s">
        <v>26</v>
      </c>
      <c r="J17" s="387"/>
      <c r="K17" s="5" t="s">
        <v>49</v>
      </c>
      <c r="L17" s="4">
        <v>2</v>
      </c>
      <c r="M17" s="5"/>
    </row>
    <row r="18" spans="1:13" ht="15.75" customHeight="1">
      <c r="A18" s="4" t="s">
        <v>10</v>
      </c>
      <c r="B18" s="387" t="s">
        <v>27</v>
      </c>
      <c r="C18" s="387"/>
      <c r="D18" s="5" t="s">
        <v>49</v>
      </c>
      <c r="E18" s="4">
        <v>6</v>
      </c>
      <c r="F18" s="5"/>
      <c r="H18" s="4" t="s">
        <v>10</v>
      </c>
      <c r="I18" s="387" t="s">
        <v>27</v>
      </c>
      <c r="J18" s="387"/>
      <c r="K18" s="5" t="s">
        <v>49</v>
      </c>
      <c r="L18" s="4">
        <v>6</v>
      </c>
      <c r="M18" s="5"/>
    </row>
    <row r="19" spans="1:13" ht="15.75" customHeight="1">
      <c r="A19" s="4" t="s">
        <v>11</v>
      </c>
      <c r="B19" s="387" t="s">
        <v>28</v>
      </c>
      <c r="C19" s="387"/>
      <c r="D19" s="5" t="s">
        <v>49</v>
      </c>
      <c r="E19" s="4">
        <v>12</v>
      </c>
      <c r="F19" s="5"/>
      <c r="H19" s="4" t="s">
        <v>11</v>
      </c>
      <c r="I19" s="387" t="s">
        <v>28</v>
      </c>
      <c r="J19" s="387"/>
      <c r="K19" s="5" t="s">
        <v>49</v>
      </c>
      <c r="L19" s="4">
        <v>12</v>
      </c>
      <c r="M19" s="5"/>
    </row>
    <row r="20" spans="1:13" ht="15.75" customHeight="1">
      <c r="A20" s="4" t="s">
        <v>12</v>
      </c>
      <c r="B20" s="387" t="s">
        <v>29</v>
      </c>
      <c r="C20" s="387"/>
      <c r="D20" s="5" t="s">
        <v>49</v>
      </c>
      <c r="E20" s="4">
        <v>12</v>
      </c>
      <c r="F20" s="5"/>
      <c r="H20" s="4" t="s">
        <v>12</v>
      </c>
      <c r="I20" s="387" t="s">
        <v>29</v>
      </c>
      <c r="J20" s="387"/>
      <c r="K20" s="5" t="s">
        <v>49</v>
      </c>
      <c r="L20" s="4">
        <v>12</v>
      </c>
      <c r="M20" s="5"/>
    </row>
    <row r="21" spans="1:13" ht="15.75" customHeight="1">
      <c r="A21" s="4" t="s">
        <v>13</v>
      </c>
      <c r="B21" s="387" t="s">
        <v>30</v>
      </c>
      <c r="C21" s="387"/>
      <c r="D21" s="5" t="s">
        <v>49</v>
      </c>
      <c r="E21" s="4">
        <v>14</v>
      </c>
      <c r="F21" s="5"/>
      <c r="H21" s="4" t="s">
        <v>13</v>
      </c>
      <c r="I21" s="387" t="s">
        <v>30</v>
      </c>
      <c r="J21" s="387"/>
      <c r="K21" s="5" t="s">
        <v>49</v>
      </c>
      <c r="L21" s="4">
        <v>14</v>
      </c>
      <c r="M21" s="5"/>
    </row>
    <row r="22" spans="1:13" ht="15.75" customHeight="1">
      <c r="A22" s="4" t="s">
        <v>14</v>
      </c>
      <c r="B22" s="387" t="s">
        <v>23</v>
      </c>
      <c r="C22" s="387"/>
      <c r="D22" s="5" t="s">
        <v>49</v>
      </c>
      <c r="E22" s="4">
        <v>7</v>
      </c>
      <c r="F22" s="5"/>
      <c r="H22" s="4" t="s">
        <v>14</v>
      </c>
      <c r="I22" s="387" t="s">
        <v>23</v>
      </c>
      <c r="J22" s="387"/>
      <c r="K22" s="5" t="s">
        <v>49</v>
      </c>
      <c r="L22" s="4">
        <v>7</v>
      </c>
      <c r="M22" s="5"/>
    </row>
    <row r="23" spans="1:13" ht="15.75" customHeight="1">
      <c r="A23" s="4" t="s">
        <v>15</v>
      </c>
      <c r="B23" s="387" t="s">
        <v>31</v>
      </c>
      <c r="C23" s="387"/>
      <c r="D23" s="5" t="s">
        <v>49</v>
      </c>
      <c r="E23" s="4">
        <v>18</v>
      </c>
      <c r="F23" s="5"/>
      <c r="H23" s="4" t="s">
        <v>15</v>
      </c>
      <c r="I23" s="387" t="s">
        <v>31</v>
      </c>
      <c r="J23" s="387"/>
      <c r="K23" s="5" t="s">
        <v>49</v>
      </c>
      <c r="L23" s="4">
        <v>18</v>
      </c>
      <c r="M23" s="5"/>
    </row>
    <row r="24" spans="1:13" ht="15.75" customHeight="1">
      <c r="A24" s="4" t="s">
        <v>16</v>
      </c>
      <c r="B24" s="387" t="s">
        <v>32</v>
      </c>
      <c r="C24" s="387"/>
      <c r="D24" s="5" t="s">
        <v>49</v>
      </c>
      <c r="E24" s="4">
        <v>10</v>
      </c>
      <c r="F24" s="5"/>
      <c r="H24" s="4" t="s">
        <v>16</v>
      </c>
      <c r="I24" s="387" t="s">
        <v>32</v>
      </c>
      <c r="J24" s="387"/>
      <c r="K24" s="5" t="s">
        <v>49</v>
      </c>
      <c r="L24" s="4">
        <v>10</v>
      </c>
      <c r="M24" s="5"/>
    </row>
    <row r="25" spans="1:13" ht="15.75" customHeight="1">
      <c r="A25" s="4" t="s">
        <v>17</v>
      </c>
      <c r="B25" s="387" t="s">
        <v>33</v>
      </c>
      <c r="C25" s="387"/>
      <c r="D25" s="5" t="s">
        <v>49</v>
      </c>
      <c r="E25" s="4">
        <v>10</v>
      </c>
      <c r="F25" s="5"/>
      <c r="H25" s="4" t="s">
        <v>17</v>
      </c>
      <c r="I25" s="387" t="s">
        <v>33</v>
      </c>
      <c r="J25" s="387"/>
      <c r="K25" s="5" t="s">
        <v>49</v>
      </c>
      <c r="L25" s="4">
        <v>10</v>
      </c>
      <c r="M25" s="5"/>
    </row>
    <row r="26" spans="1:13" ht="15.75" customHeight="1">
      <c r="A26" s="4" t="s">
        <v>18</v>
      </c>
      <c r="B26" s="387" t="s">
        <v>34</v>
      </c>
      <c r="C26" s="387"/>
      <c r="D26" s="5" t="s">
        <v>49</v>
      </c>
      <c r="E26" s="4">
        <v>10</v>
      </c>
      <c r="F26" s="5"/>
      <c r="H26" s="4" t="s">
        <v>18</v>
      </c>
      <c r="I26" s="387" t="s">
        <v>34</v>
      </c>
      <c r="J26" s="387"/>
      <c r="K26" s="5" t="s">
        <v>49</v>
      </c>
      <c r="L26" s="4">
        <v>10</v>
      </c>
      <c r="M26" s="5"/>
    </row>
    <row r="27" spans="1:13" ht="15.75" customHeight="1">
      <c r="A27" s="4" t="s">
        <v>19</v>
      </c>
      <c r="B27" s="387" t="s">
        <v>35</v>
      </c>
      <c r="C27" s="387"/>
      <c r="D27" s="5" t="s">
        <v>49</v>
      </c>
      <c r="E27" s="4">
        <v>8</v>
      </c>
      <c r="F27" s="5"/>
      <c r="H27" s="4" t="s">
        <v>19</v>
      </c>
      <c r="I27" s="387" t="s">
        <v>35</v>
      </c>
      <c r="J27" s="387"/>
      <c r="K27" s="5" t="s">
        <v>49</v>
      </c>
      <c r="L27" s="4">
        <v>8</v>
      </c>
      <c r="M27" s="5"/>
    </row>
    <row r="28" spans="1:13" ht="15.75" customHeight="1">
      <c r="A28" s="4" t="s">
        <v>20</v>
      </c>
      <c r="B28" s="387" t="s">
        <v>36</v>
      </c>
      <c r="C28" s="387"/>
      <c r="D28" s="5" t="s">
        <v>49</v>
      </c>
      <c r="E28" s="4">
        <v>5</v>
      </c>
      <c r="F28" s="5"/>
      <c r="H28" s="4" t="s">
        <v>20</v>
      </c>
      <c r="I28" s="387" t="s">
        <v>36</v>
      </c>
      <c r="J28" s="387"/>
      <c r="K28" s="5" t="s">
        <v>49</v>
      </c>
      <c r="L28" s="4">
        <v>5</v>
      </c>
      <c r="M28" s="5"/>
    </row>
    <row r="29" spans="1:13" ht="15.75" customHeight="1">
      <c r="A29" s="395" t="s">
        <v>42</v>
      </c>
      <c r="B29" s="394"/>
      <c r="C29" s="394"/>
      <c r="D29" s="394"/>
      <c r="E29" s="394"/>
      <c r="F29" s="5"/>
      <c r="H29" s="395" t="s">
        <v>42</v>
      </c>
      <c r="I29" s="394"/>
      <c r="J29" s="394"/>
      <c r="K29" s="394"/>
      <c r="L29" s="394"/>
      <c r="M29" s="5"/>
    </row>
    <row r="30" ht="15.75" customHeight="1"/>
    <row r="31" spans="1:13" ht="15.75" customHeight="1">
      <c r="A31" s="396" t="s">
        <v>45</v>
      </c>
      <c r="B31" s="397"/>
      <c r="C31" s="3" t="s">
        <v>43</v>
      </c>
      <c r="D31" s="402" t="s">
        <v>44</v>
      </c>
      <c r="E31" s="402"/>
      <c r="F31" s="402"/>
      <c r="H31" s="396" t="s">
        <v>45</v>
      </c>
      <c r="I31" s="397"/>
      <c r="J31" s="3" t="s">
        <v>43</v>
      </c>
      <c r="K31" s="402" t="s">
        <v>44</v>
      </c>
      <c r="L31" s="402"/>
      <c r="M31" s="402"/>
    </row>
    <row r="32" spans="1:13" ht="15.75" customHeight="1">
      <c r="A32" s="398"/>
      <c r="B32" s="399"/>
      <c r="C32" s="394" t="s">
        <v>46</v>
      </c>
      <c r="D32" s="403"/>
      <c r="E32" s="403"/>
      <c r="F32" s="403"/>
      <c r="H32" s="398"/>
      <c r="I32" s="399"/>
      <c r="J32" s="394" t="s">
        <v>46</v>
      </c>
      <c r="K32" s="403"/>
      <c r="L32" s="403"/>
      <c r="M32" s="403"/>
    </row>
    <row r="33" spans="1:13" ht="15.75" customHeight="1">
      <c r="A33" s="400"/>
      <c r="B33" s="401"/>
      <c r="C33" s="3" t="s">
        <v>47</v>
      </c>
      <c r="D33" s="387"/>
      <c r="E33" s="387"/>
      <c r="F33" s="387"/>
      <c r="H33" s="400"/>
      <c r="I33" s="401"/>
      <c r="J33" s="3" t="s">
        <v>47</v>
      </c>
      <c r="K33" s="387"/>
      <c r="L33" s="387"/>
      <c r="M33" s="387"/>
    </row>
    <row r="34" ht="15.75" customHeight="1"/>
    <row r="35" spans="8:13" ht="15.75" customHeight="1">
      <c r="H35" s="10"/>
      <c r="I35" s="10"/>
      <c r="J35" s="10"/>
      <c r="K35" s="10"/>
      <c r="L35" s="10"/>
      <c r="M35" s="10"/>
    </row>
    <row r="36" spans="8:13" ht="15.75" customHeight="1">
      <c r="H36" s="10"/>
      <c r="I36" s="10"/>
      <c r="J36" s="10"/>
      <c r="K36" s="10"/>
      <c r="L36" s="10"/>
      <c r="M36" s="10"/>
    </row>
    <row r="37" spans="8:13" ht="15.75" customHeight="1">
      <c r="H37" s="10"/>
      <c r="I37" s="10"/>
      <c r="J37" s="10"/>
      <c r="K37" s="10"/>
      <c r="L37" s="10"/>
      <c r="M37" s="10"/>
    </row>
    <row r="38" spans="8:13" ht="15.75" customHeight="1">
      <c r="H38" s="10"/>
      <c r="I38" s="10"/>
      <c r="J38" s="10"/>
      <c r="K38" s="10"/>
      <c r="L38" s="10"/>
      <c r="M38" s="10"/>
    </row>
    <row r="39" spans="8:13" ht="15.75" customHeight="1">
      <c r="H39" s="10"/>
      <c r="I39" s="10"/>
      <c r="J39" s="10"/>
      <c r="K39" s="10"/>
      <c r="L39" s="10"/>
      <c r="M39" s="10"/>
    </row>
    <row r="40" spans="8:13" ht="15.75" customHeight="1">
      <c r="H40" s="10"/>
      <c r="I40" s="10"/>
      <c r="J40" s="10"/>
      <c r="K40" s="10"/>
      <c r="L40" s="10"/>
      <c r="M40" s="10"/>
    </row>
    <row r="41" spans="8:13" ht="15.75" customHeight="1">
      <c r="H41" s="10"/>
      <c r="I41" s="10"/>
      <c r="J41" s="10"/>
      <c r="K41" s="10"/>
      <c r="L41" s="10"/>
      <c r="M41" s="10"/>
    </row>
    <row r="42" spans="8:13" ht="15.75" customHeight="1">
      <c r="H42" s="10"/>
      <c r="I42" s="10"/>
      <c r="J42" s="10"/>
      <c r="K42" s="10"/>
      <c r="L42" s="10"/>
      <c r="M42" s="10"/>
    </row>
    <row r="43" spans="8:13" ht="15.75" customHeight="1">
      <c r="H43" s="10"/>
      <c r="I43" s="10"/>
      <c r="J43" s="10"/>
      <c r="K43" s="10"/>
      <c r="L43" s="10"/>
      <c r="M43" s="10"/>
    </row>
    <row r="44" spans="8:13" ht="12.75">
      <c r="H44" s="10"/>
      <c r="I44" s="10"/>
      <c r="J44" s="10"/>
      <c r="K44" s="10"/>
      <c r="L44" s="10"/>
      <c r="M44" s="10"/>
    </row>
    <row r="45" spans="8:13" ht="12.75">
      <c r="H45" s="10"/>
      <c r="I45" s="10"/>
      <c r="J45" s="10"/>
      <c r="K45" s="10"/>
      <c r="L45" s="10"/>
      <c r="M45" s="10"/>
    </row>
    <row r="46" spans="8:13" ht="12.75">
      <c r="H46" s="10"/>
      <c r="I46" s="10"/>
      <c r="J46" s="10"/>
      <c r="K46" s="10"/>
      <c r="L46" s="10"/>
      <c r="M46" s="10"/>
    </row>
    <row r="47" spans="8:13" ht="12.75">
      <c r="H47" s="10"/>
      <c r="I47" s="10"/>
      <c r="J47" s="10"/>
      <c r="K47" s="10"/>
      <c r="L47" s="10"/>
      <c r="M47" s="10"/>
    </row>
    <row r="48" spans="8:13" ht="12.75">
      <c r="H48" s="10"/>
      <c r="I48" s="10"/>
      <c r="J48" s="10"/>
      <c r="K48" s="10"/>
      <c r="L48" s="10"/>
      <c r="M48" s="10"/>
    </row>
    <row r="49" spans="8:13" ht="12.75">
      <c r="H49" s="10"/>
      <c r="I49" s="10"/>
      <c r="J49" s="10"/>
      <c r="K49" s="10"/>
      <c r="L49" s="10"/>
      <c r="M49" s="10"/>
    </row>
    <row r="50" spans="8:13" ht="12.75">
      <c r="H50" s="10"/>
      <c r="I50" s="10"/>
      <c r="J50" s="10"/>
      <c r="K50" s="10"/>
      <c r="L50" s="10"/>
      <c r="M50" s="10"/>
    </row>
    <row r="51" spans="8:13" ht="12.75">
      <c r="H51" s="10"/>
      <c r="I51" s="10"/>
      <c r="J51" s="10"/>
      <c r="K51" s="10"/>
      <c r="L51" s="10"/>
      <c r="M51" s="10"/>
    </row>
    <row r="52" spans="8:13" ht="12.75">
      <c r="H52" s="10"/>
      <c r="I52" s="10"/>
      <c r="J52" s="10"/>
      <c r="K52" s="10"/>
      <c r="L52" s="10"/>
      <c r="M52" s="10"/>
    </row>
    <row r="53" spans="8:13" ht="12.75">
      <c r="H53" s="10"/>
      <c r="I53" s="10"/>
      <c r="J53" s="10"/>
      <c r="K53" s="10"/>
      <c r="L53" s="10"/>
      <c r="M53" s="10"/>
    </row>
    <row r="54" spans="8:13" ht="12.75">
      <c r="H54" s="10"/>
      <c r="I54" s="10"/>
      <c r="J54" s="10"/>
      <c r="K54" s="10"/>
      <c r="L54" s="10"/>
      <c r="M54" s="10"/>
    </row>
  </sheetData>
  <sheetProtection/>
  <mergeCells count="68">
    <mergeCell ref="B21:C21"/>
    <mergeCell ref="B22:C22"/>
    <mergeCell ref="B25:C25"/>
    <mergeCell ref="B24:C24"/>
    <mergeCell ref="A29:E29"/>
    <mergeCell ref="B12:C12"/>
    <mergeCell ref="B13:C13"/>
    <mergeCell ref="B14:C14"/>
    <mergeCell ref="B15:C15"/>
    <mergeCell ref="B26:C26"/>
    <mergeCell ref="B27:C27"/>
    <mergeCell ref="B23:C23"/>
    <mergeCell ref="B16:C16"/>
    <mergeCell ref="B28:C28"/>
    <mergeCell ref="H8:J8"/>
    <mergeCell ref="I15:J15"/>
    <mergeCell ref="I16:J16"/>
    <mergeCell ref="I17:J17"/>
    <mergeCell ref="I18:J18"/>
    <mergeCell ref="D8:F8"/>
    <mergeCell ref="D10:F10"/>
    <mergeCell ref="D9:F9"/>
    <mergeCell ref="A9:B9"/>
    <mergeCell ref="D33:F33"/>
    <mergeCell ref="C32:F32"/>
    <mergeCell ref="A31:B33"/>
    <mergeCell ref="D31:F31"/>
    <mergeCell ref="K8:M8"/>
    <mergeCell ref="H9:I9"/>
    <mergeCell ref="K9:M9"/>
    <mergeCell ref="H4:I4"/>
    <mergeCell ref="H5:I5"/>
    <mergeCell ref="J4:M4"/>
    <mergeCell ref="J5:M5"/>
    <mergeCell ref="J6:M6"/>
    <mergeCell ref="H29:L29"/>
    <mergeCell ref="H31:I33"/>
    <mergeCell ref="K31:M31"/>
    <mergeCell ref="J32:M32"/>
    <mergeCell ref="K33:M33"/>
    <mergeCell ref="I28:J28"/>
    <mergeCell ref="I23:J23"/>
    <mergeCell ref="I24:J24"/>
    <mergeCell ref="I25:J25"/>
    <mergeCell ref="I26:J26"/>
    <mergeCell ref="I22:J22"/>
    <mergeCell ref="J1:M1"/>
    <mergeCell ref="J2:M2"/>
    <mergeCell ref="I27:J27"/>
    <mergeCell ref="I19:J19"/>
    <mergeCell ref="K10:M10"/>
    <mergeCell ref="I12:J12"/>
    <mergeCell ref="I13:J13"/>
    <mergeCell ref="I14:J14"/>
    <mergeCell ref="I21:J21"/>
    <mergeCell ref="C1:F1"/>
    <mergeCell ref="C2:F2"/>
    <mergeCell ref="A4:B4"/>
    <mergeCell ref="C4:F4"/>
    <mergeCell ref="I20:J20"/>
    <mergeCell ref="A5:B5"/>
    <mergeCell ref="C5:F5"/>
    <mergeCell ref="C6:F6"/>
    <mergeCell ref="A8:C8"/>
    <mergeCell ref="B17:C17"/>
    <mergeCell ref="B18:C18"/>
    <mergeCell ref="B19:C19"/>
    <mergeCell ref="B20:C20"/>
  </mergeCells>
  <printOptions/>
  <pageMargins left="0.1968503937007874" right="0" top="0.5905511811023623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M45"/>
  <sheetViews>
    <sheetView zoomScalePageLayoutView="0" workbookViewId="0" topLeftCell="E4">
      <selection activeCell="J13" sqref="J13"/>
    </sheetView>
  </sheetViews>
  <sheetFormatPr defaultColWidth="11.421875" defaultRowHeight="12.75"/>
  <cols>
    <col min="1" max="1" width="4.8515625" style="0" customWidth="1"/>
    <col min="2" max="2" width="19.140625" style="190" customWidth="1"/>
    <col min="3" max="3" width="24.57421875" style="190" customWidth="1"/>
    <col min="4" max="4" width="18.421875" style="190" customWidth="1"/>
    <col min="5" max="5" width="12.57421875" style="190" customWidth="1"/>
    <col min="6" max="8" width="14.57421875" style="190" bestFit="1" customWidth="1"/>
    <col min="9" max="9" width="14.57421875" style="190" customWidth="1"/>
    <col min="10" max="10" width="11.421875" style="190" bestFit="1" customWidth="1"/>
    <col min="11" max="11" width="11.421875" style="190" customWidth="1"/>
    <col min="12" max="27" width="11.421875" style="95" customWidth="1"/>
  </cols>
  <sheetData>
    <row r="1" ht="13.5" thickBot="1"/>
    <row r="2" spans="3:7" ht="15.75" customHeight="1" thickBot="1">
      <c r="C2" s="342" t="s">
        <v>107</v>
      </c>
      <c r="D2" s="343"/>
      <c r="E2" s="343"/>
      <c r="F2" s="343"/>
      <c r="G2" s="344"/>
    </row>
    <row r="3" spans="3:7" ht="15" customHeight="1" thickBot="1">
      <c r="C3" s="346" t="s">
        <v>108</v>
      </c>
      <c r="D3" s="347"/>
      <c r="E3" s="347"/>
      <c r="F3" s="347"/>
      <c r="G3" s="348"/>
    </row>
    <row r="4" spans="3:7" ht="18.75" customHeight="1">
      <c r="C4" s="179"/>
      <c r="D4" s="183"/>
      <c r="E4" s="191" t="s">
        <v>109</v>
      </c>
      <c r="F4" s="183"/>
      <c r="G4" s="179"/>
    </row>
    <row r="5" ht="13.5" thickBot="1"/>
    <row r="6" spans="3:13" ht="12.75">
      <c r="C6" s="269" t="s">
        <v>90</v>
      </c>
      <c r="D6" s="222" t="str">
        <f>+'MENU PRINCIPAL'!E8</f>
        <v>SEGUNDA FECHA RANKING 2012</v>
      </c>
      <c r="E6" s="187"/>
      <c r="F6" s="272"/>
      <c r="G6" s="229"/>
      <c r="H6" s="192"/>
      <c r="I6" s="192"/>
      <c r="J6" s="192"/>
      <c r="K6" s="194"/>
      <c r="L6" s="98"/>
      <c r="M6" s="98"/>
    </row>
    <row r="7" spans="3:13" ht="12.75">
      <c r="C7" s="270" t="s">
        <v>91</v>
      </c>
      <c r="D7" s="223" t="str">
        <f>+'MENU PRINCIPAL'!D9</f>
        <v>CLUB AEROMODELISTA CIUDADELA</v>
      </c>
      <c r="E7" s="275"/>
      <c r="F7" s="218"/>
      <c r="G7" s="230"/>
      <c r="H7" s="192"/>
      <c r="I7" s="192"/>
      <c r="J7" s="192"/>
      <c r="K7" s="194"/>
      <c r="L7" s="98"/>
      <c r="M7" s="98"/>
    </row>
    <row r="8" spans="3:13" ht="13.5" thickBot="1">
      <c r="C8" s="271" t="s">
        <v>92</v>
      </c>
      <c r="D8" s="233" t="str">
        <f>+'MENU PRINCIPAL'!D10</f>
        <v>CLUB AEROMODELISTA CIUDADELA</v>
      </c>
      <c r="E8" s="188"/>
      <c r="F8" s="273"/>
      <c r="G8" s="231"/>
      <c r="H8" s="192"/>
      <c r="I8" s="192"/>
      <c r="J8" s="192"/>
      <c r="K8" s="194"/>
      <c r="L8" s="98"/>
      <c r="M8" s="98"/>
    </row>
    <row r="9" spans="3:13" ht="13.5" thickBot="1">
      <c r="C9" s="195" t="s">
        <v>93</v>
      </c>
      <c r="D9" s="234">
        <f>+'MENU PRINCIPAL'!E11</f>
        <v>41237</v>
      </c>
      <c r="E9" s="276"/>
      <c r="F9" s="274"/>
      <c r="G9" s="197"/>
      <c r="H9" s="193"/>
      <c r="I9" s="194"/>
      <c r="J9" s="198"/>
      <c r="K9" s="194"/>
      <c r="L9" s="98"/>
      <c r="M9" s="98"/>
    </row>
    <row r="10" spans="2:10" ht="13.5" thickBot="1">
      <c r="B10" s="199"/>
      <c r="C10" s="199"/>
      <c r="D10" s="199"/>
      <c r="E10" s="199"/>
      <c r="F10" s="199"/>
      <c r="G10" s="199"/>
      <c r="H10" s="199"/>
      <c r="I10" s="199"/>
      <c r="J10" s="200"/>
    </row>
    <row r="11" spans="2:12" ht="13.5" thickBot="1">
      <c r="B11" s="346" t="s">
        <v>102</v>
      </c>
      <c r="C11" s="347"/>
      <c r="D11" s="347"/>
      <c r="E11" s="347"/>
      <c r="F11" s="347"/>
      <c r="G11" s="347"/>
      <c r="H11" s="347"/>
      <c r="I11" s="347"/>
      <c r="J11" s="348"/>
      <c r="L11" t="s">
        <v>122</v>
      </c>
    </row>
    <row r="12" spans="2:12" ht="13.5" thickBot="1">
      <c r="B12" s="238" t="s">
        <v>83</v>
      </c>
      <c r="C12" s="278" t="s">
        <v>84</v>
      </c>
      <c r="D12" s="278" t="s">
        <v>114</v>
      </c>
      <c r="E12" s="268" t="s">
        <v>115</v>
      </c>
      <c r="F12" s="189" t="s">
        <v>99</v>
      </c>
      <c r="G12" s="189" t="s">
        <v>100</v>
      </c>
      <c r="H12" s="189" t="s">
        <v>101</v>
      </c>
      <c r="I12" s="189" t="s">
        <v>86</v>
      </c>
      <c r="J12" s="189" t="s">
        <v>153</v>
      </c>
      <c r="L12" t="s">
        <v>123</v>
      </c>
    </row>
    <row r="13" spans="2:12" ht="12.75">
      <c r="B13" s="224">
        <f>+'MENU PRINCIPAL'!C34</f>
        <v>0</v>
      </c>
      <c r="C13" s="279">
        <f>+'MENU PRINCIPAL'!D34</f>
        <v>0</v>
      </c>
      <c r="D13" s="279">
        <f>+'MENU PRINCIPAL'!E34</f>
        <v>0</v>
      </c>
      <c r="E13" s="281">
        <f>+'MENU PRINCIPAL'!F34</f>
        <v>0</v>
      </c>
      <c r="F13" s="204" t="str">
        <f>+'INGRESO PUNTOS'!AA163</f>
        <v>0</v>
      </c>
      <c r="G13" s="205" t="str">
        <f>+'INGRESO PUNTOS'!AF163</f>
        <v>0</v>
      </c>
      <c r="H13" s="206" t="str">
        <f>+'INGRESO PUNTOS'!AK163</f>
        <v>0</v>
      </c>
      <c r="I13" s="216">
        <f>+'INGRESO PUNTOS'!AK164</f>
        <v>0</v>
      </c>
      <c r="J13" s="312"/>
      <c r="L13" s="327" t="s">
        <v>124</v>
      </c>
    </row>
    <row r="14" spans="2:12" ht="12.75">
      <c r="B14" s="225">
        <f>+'MENU PRINCIPAL'!C35</f>
        <v>0</v>
      </c>
      <c r="C14" s="242">
        <f>+'MENU PRINCIPAL'!D35</f>
        <v>0</v>
      </c>
      <c r="D14" s="242">
        <f>+'MENU PRINCIPAL'!E35</f>
        <v>0</v>
      </c>
      <c r="E14" s="277">
        <f>+'MENU PRINCIPAL'!F35</f>
        <v>0</v>
      </c>
      <c r="F14" s="204" t="str">
        <f>+'INGRESO PUNTOS'!AA185</f>
        <v>0</v>
      </c>
      <c r="G14" s="205" t="str">
        <f>+'INGRESO PUNTOS'!AF185</f>
        <v>0</v>
      </c>
      <c r="H14" s="206" t="str">
        <f>+'INGRESO PUNTOS'!AK185</f>
        <v>0</v>
      </c>
      <c r="I14" s="216">
        <f>+'INGRESO PUNTOS'!AK186</f>
        <v>0</v>
      </c>
      <c r="J14" s="313"/>
      <c r="L14" t="s">
        <v>125</v>
      </c>
    </row>
    <row r="15" spans="2:10" ht="12.75">
      <c r="B15" s="225">
        <f>+'MENU PRINCIPAL'!C37</f>
        <v>0</v>
      </c>
      <c r="C15" s="242">
        <f>+'MENU PRINCIPAL'!D37</f>
        <v>0</v>
      </c>
      <c r="D15" s="242">
        <f>+'MENU PRINCIPAL'!E37</f>
        <v>0</v>
      </c>
      <c r="E15" s="277">
        <f>+'MENU PRINCIPAL'!F37</f>
        <v>0</v>
      </c>
      <c r="F15" s="204" t="str">
        <f>+'INGRESO PUNTOS'!AA229</f>
        <v>0</v>
      </c>
      <c r="G15" s="205" t="str">
        <f>+'INGRESO PUNTOS'!AF229</f>
        <v>0</v>
      </c>
      <c r="H15" s="206" t="str">
        <f>+'INGRESO PUNTOS'!AK229</f>
        <v>0</v>
      </c>
      <c r="I15" s="216">
        <f>+'INGRESO PUNTOS'!AK230</f>
        <v>0</v>
      </c>
      <c r="J15" s="313"/>
    </row>
    <row r="16" spans="2:10" ht="12.75">
      <c r="B16" s="225">
        <f>+'MENU PRINCIPAL'!C42</f>
        <v>0</v>
      </c>
      <c r="C16" s="242">
        <f>+'MENU PRINCIPAL'!D42</f>
        <v>0</v>
      </c>
      <c r="D16" s="242">
        <f>+'MENU PRINCIPAL'!E42</f>
        <v>0</v>
      </c>
      <c r="E16" s="277">
        <f>+'MENU PRINCIPAL'!F42</f>
        <v>0</v>
      </c>
      <c r="F16" s="204" t="str">
        <f>+'INGRESO PUNTOS'!AA339</f>
        <v>0</v>
      </c>
      <c r="G16" s="205" t="str">
        <f>+'INGRESO PUNTOS'!AF339</f>
        <v>0</v>
      </c>
      <c r="H16" s="206" t="str">
        <f>+'INGRESO PUNTOS'!AK339</f>
        <v>0</v>
      </c>
      <c r="I16" s="216">
        <f>+'INGRESO PUNTOS'!AK340</f>
        <v>0</v>
      </c>
      <c r="J16" s="313"/>
    </row>
    <row r="17" spans="2:10" ht="12.75">
      <c r="B17" s="225">
        <f>+'MENU PRINCIPAL'!C40</f>
        <v>0</v>
      </c>
      <c r="C17" s="242">
        <f>+'MENU PRINCIPAL'!D40</f>
        <v>0</v>
      </c>
      <c r="D17" s="242">
        <f>+'MENU PRINCIPAL'!E40</f>
        <v>0</v>
      </c>
      <c r="E17" s="277">
        <f>+'MENU PRINCIPAL'!F40</f>
        <v>0</v>
      </c>
      <c r="F17" s="204" t="str">
        <f>+'INGRESO PUNTOS'!AA295</f>
        <v>0</v>
      </c>
      <c r="G17" s="205" t="str">
        <f>+'INGRESO PUNTOS'!AF295</f>
        <v>0</v>
      </c>
      <c r="H17" s="206" t="str">
        <f>+'INGRESO PUNTOS'!AK295</f>
        <v>0</v>
      </c>
      <c r="I17" s="216">
        <f>+'INGRESO PUNTOS'!AK296</f>
        <v>0</v>
      </c>
      <c r="J17" s="313"/>
    </row>
    <row r="18" spans="2:10" ht="12.75">
      <c r="B18" s="225">
        <f>+'MENU PRINCIPAL'!C33</f>
        <v>0</v>
      </c>
      <c r="C18" s="242">
        <f>+'MENU PRINCIPAL'!D33</f>
        <v>0</v>
      </c>
      <c r="D18" s="242">
        <f>+'MENU PRINCIPAL'!E33</f>
        <v>0</v>
      </c>
      <c r="E18" s="277">
        <f>+'MENU PRINCIPAL'!F33</f>
        <v>0</v>
      </c>
      <c r="F18" s="204" t="str">
        <f>+'INGRESO PUNTOS'!AA141</f>
        <v>0</v>
      </c>
      <c r="G18" s="205" t="str">
        <f>+'INGRESO PUNTOS'!AF141</f>
        <v>0</v>
      </c>
      <c r="H18" s="206" t="str">
        <f>+'INGRESO PUNTOS'!AK141</f>
        <v>0</v>
      </c>
      <c r="I18" s="216">
        <f>+'INGRESO PUNTOS'!AK142</f>
        <v>0</v>
      </c>
      <c r="J18" s="313"/>
    </row>
    <row r="19" spans="2:10" ht="12.75">
      <c r="B19" s="225">
        <f>+'MENU PRINCIPAL'!C36</f>
        <v>0</v>
      </c>
      <c r="C19" s="242">
        <f>+'MENU PRINCIPAL'!D36</f>
        <v>0</v>
      </c>
      <c r="D19" s="242">
        <f>+'MENU PRINCIPAL'!E36</f>
        <v>0</v>
      </c>
      <c r="E19" s="277">
        <f>+'MENU PRINCIPAL'!F36</f>
        <v>0</v>
      </c>
      <c r="F19" s="204" t="str">
        <f>+'INGRESO PUNTOS'!AA207</f>
        <v>0</v>
      </c>
      <c r="G19" s="205" t="str">
        <f>+'INGRESO PUNTOS'!AF207</f>
        <v>0</v>
      </c>
      <c r="H19" s="206" t="str">
        <f>+'INGRESO PUNTOS'!AK207</f>
        <v>0</v>
      </c>
      <c r="I19" s="216">
        <f>+'INGRESO PUNTOS'!AK208</f>
        <v>0</v>
      </c>
      <c r="J19" s="313"/>
    </row>
    <row r="20" spans="2:10" ht="12.75">
      <c r="B20" s="225">
        <f>+'MENU PRINCIPAL'!C41</f>
        <v>0</v>
      </c>
      <c r="C20" s="242">
        <f>+'MENU PRINCIPAL'!D41</f>
        <v>0</v>
      </c>
      <c r="D20" s="242">
        <f>+'MENU PRINCIPAL'!E41</f>
        <v>0</v>
      </c>
      <c r="E20" s="277">
        <f>+'MENU PRINCIPAL'!F41</f>
        <v>0</v>
      </c>
      <c r="F20" s="204" t="str">
        <f>+'INGRESO PUNTOS'!AA317</f>
        <v>0</v>
      </c>
      <c r="G20" s="205" t="str">
        <f>+'INGRESO PUNTOS'!AF317</f>
        <v>0</v>
      </c>
      <c r="H20" s="206" t="str">
        <f>+'INGRESO PUNTOS'!AK317</f>
        <v>0</v>
      </c>
      <c r="I20" s="216">
        <f>+'INGRESO PUNTOS'!AK318</f>
        <v>0</v>
      </c>
      <c r="J20" s="313"/>
    </row>
    <row r="21" spans="2:10" ht="12.75">
      <c r="B21" s="225">
        <f>+'MENU PRINCIPAL'!C38</f>
        <v>0</v>
      </c>
      <c r="C21" s="242">
        <f>+'MENU PRINCIPAL'!D38</f>
        <v>0</v>
      </c>
      <c r="D21" s="242">
        <f>+'MENU PRINCIPAL'!E38</f>
        <v>0</v>
      </c>
      <c r="E21" s="277">
        <f>+'MENU PRINCIPAL'!F38</f>
        <v>0</v>
      </c>
      <c r="F21" s="204" t="str">
        <f>+'INGRESO PUNTOS'!AA251</f>
        <v>0</v>
      </c>
      <c r="G21" s="205" t="str">
        <f>+'INGRESO PUNTOS'!AF251</f>
        <v>0</v>
      </c>
      <c r="H21" s="206" t="str">
        <f>+'INGRESO PUNTOS'!AK251</f>
        <v>0</v>
      </c>
      <c r="I21" s="216">
        <f>+'INGRESO PUNTOS'!AK252</f>
        <v>0</v>
      </c>
      <c r="J21" s="313"/>
    </row>
    <row r="22" spans="2:10" ht="12.75">
      <c r="B22" s="225">
        <f>+'MENU PRINCIPAL'!C39</f>
        <v>0</v>
      </c>
      <c r="C22" s="242">
        <f>+'MENU PRINCIPAL'!D39</f>
        <v>0</v>
      </c>
      <c r="D22" s="242">
        <f>+'MENU PRINCIPAL'!E39</f>
        <v>0</v>
      </c>
      <c r="E22" s="277">
        <f>+'MENU PRINCIPAL'!F39</f>
        <v>0</v>
      </c>
      <c r="F22" s="204" t="str">
        <f>+'INGRESO PUNTOS'!AA273</f>
        <v>0</v>
      </c>
      <c r="G22" s="205" t="str">
        <f>+'INGRESO PUNTOS'!AF273</f>
        <v>0</v>
      </c>
      <c r="H22" s="206" t="str">
        <f>+'INGRESO PUNTOS'!AK273</f>
        <v>0</v>
      </c>
      <c r="I22" s="216">
        <f>+'INGRESO PUNTOS'!AK274</f>
        <v>0</v>
      </c>
      <c r="J22" s="313"/>
    </row>
    <row r="23" spans="2:10" ht="12.75">
      <c r="B23" s="225" t="str">
        <f>+'MENU PRINCIPAL'!C29</f>
        <v>Loescher</v>
      </c>
      <c r="C23" s="242" t="str">
        <f>+'MENU PRINCIPAL'!D29</f>
        <v>Pablo</v>
      </c>
      <c r="D23" s="242" t="str">
        <f>+'MENU PRINCIPAL'!E29</f>
        <v>CAC</v>
      </c>
      <c r="E23" s="277" t="str">
        <f>+'MENU PRINCIPAL'!F29</f>
        <v>CAC 1593</v>
      </c>
      <c r="F23" s="204" t="str">
        <f>+'INGRESO PUNTOS'!AA53</f>
        <v>0</v>
      </c>
      <c r="G23" s="205" t="str">
        <f>+'INGRESO PUNTOS'!AF53</f>
        <v>0</v>
      </c>
      <c r="H23" s="206" t="str">
        <f>+'INGRESO PUNTOS'!AK53</f>
        <v>0</v>
      </c>
      <c r="I23" s="216">
        <f>+'INGRESO PUNTOS'!AK54</f>
        <v>0</v>
      </c>
      <c r="J23" s="313"/>
    </row>
    <row r="24" spans="2:10" ht="12.75">
      <c r="B24" s="225" t="str">
        <f>+'MENU PRINCIPAL'!C28</f>
        <v>Pites</v>
      </c>
      <c r="C24" s="242" t="str">
        <f>+'MENU PRINCIPAL'!D28</f>
        <v>Rafael</v>
      </c>
      <c r="D24" s="242" t="str">
        <f>+'MENU PRINCIPAL'!E28</f>
        <v>Salta</v>
      </c>
      <c r="E24" s="277" t="str">
        <f>+'MENU PRINCIPAL'!F28</f>
        <v>SAS 002</v>
      </c>
      <c r="F24" s="204" t="str">
        <f>+'INGRESO PUNTOS'!AA31</f>
        <v>0</v>
      </c>
      <c r="G24" s="205" t="str">
        <f>+'INGRESO PUNTOS'!AF31</f>
        <v>0</v>
      </c>
      <c r="H24" s="206" t="str">
        <f>+'INGRESO PUNTOS'!AK31</f>
        <v>0</v>
      </c>
      <c r="I24" s="216">
        <f>+'INGRESO PUNTOS'!AK32</f>
        <v>0</v>
      </c>
      <c r="J24" s="313"/>
    </row>
    <row r="25" spans="2:10" ht="12.75">
      <c r="B25" s="225" t="str">
        <f>+'MENU PRINCIPAL'!C30</f>
        <v>Caruso</v>
      </c>
      <c r="C25" s="242" t="str">
        <f>+'MENU PRINCIPAL'!D30</f>
        <v>Gianni</v>
      </c>
      <c r="D25" s="242" t="str">
        <f>+'MENU PRINCIPAL'!E30</f>
        <v>CAC</v>
      </c>
      <c r="E25" s="277" t="str">
        <f>+'MENU PRINCIPAL'!F30</f>
        <v>CAC 1344</v>
      </c>
      <c r="F25" s="204" t="str">
        <f>+'INGRESO PUNTOS'!AA75</f>
        <v>0</v>
      </c>
      <c r="G25" s="205" t="str">
        <f>+'INGRESO PUNTOS'!AF75</f>
        <v>0</v>
      </c>
      <c r="H25" s="206" t="str">
        <f>+'INGRESO PUNTOS'!AK75</f>
        <v>0</v>
      </c>
      <c r="I25" s="216">
        <f>+'INGRESO PUNTOS'!AK76</f>
        <v>0</v>
      </c>
      <c r="J25" s="313"/>
    </row>
    <row r="26" spans="2:10" ht="12.75">
      <c r="B26" s="225" t="str">
        <f>+'MENU PRINCIPAL'!C31</f>
        <v>Barrabino</v>
      </c>
      <c r="C26" s="242" t="str">
        <f>+'MENU PRINCIPAL'!D31</f>
        <v>Carlos</v>
      </c>
      <c r="D26" s="242" t="str">
        <f>+'MENU PRINCIPAL'!E31</f>
        <v>CAC</v>
      </c>
      <c r="E26" s="277" t="str">
        <f>+'MENU PRINCIPAL'!F31</f>
        <v>CAC 1407</v>
      </c>
      <c r="F26" s="204" t="str">
        <f>+'INGRESO PUNTOS'!AA97</f>
        <v>0</v>
      </c>
      <c r="G26" s="205" t="str">
        <f>+'INGRESO PUNTOS'!AF97</f>
        <v>0</v>
      </c>
      <c r="H26" s="206" t="str">
        <f>+'INGRESO PUNTOS'!AK97</f>
        <v>0</v>
      </c>
      <c r="I26" s="216">
        <f>+'INGRESO PUNTOS'!AK98</f>
        <v>0</v>
      </c>
      <c r="J26" s="313"/>
    </row>
    <row r="27" spans="2:10" ht="12.75">
      <c r="B27" s="225" t="str">
        <f>+'MENU PRINCIPAL'!C32</f>
        <v>Barrabino</v>
      </c>
      <c r="C27" s="242" t="str">
        <f>+'MENU PRINCIPAL'!D32</f>
        <v>Adrian</v>
      </c>
      <c r="D27" s="242" t="str">
        <f>+'MENU PRINCIPAL'!E32</f>
        <v>CAC</v>
      </c>
      <c r="E27" s="277" t="str">
        <f>+'MENU PRINCIPAL'!F32</f>
        <v>CAC 2050</v>
      </c>
      <c r="F27" s="204" t="str">
        <f>+'INGRESO PUNTOS'!AA119</f>
        <v>0</v>
      </c>
      <c r="G27" s="205" t="str">
        <f>+'INGRESO PUNTOS'!AF119</f>
        <v>0</v>
      </c>
      <c r="H27" s="206" t="str">
        <f>+'INGRESO PUNTOS'!AK119</f>
        <v>0</v>
      </c>
      <c r="I27" s="216">
        <f>+'INGRESO PUNTOS'!AK120</f>
        <v>0</v>
      </c>
      <c r="J27" s="313"/>
    </row>
    <row r="28" spans="2:10" ht="12.75">
      <c r="B28" s="225">
        <f>+'MENU PRINCIPAL'!C46</f>
        <v>0</v>
      </c>
      <c r="C28" s="242">
        <f>+'MENU PRINCIPAL'!D46</f>
        <v>0</v>
      </c>
      <c r="D28" s="242">
        <f>+'MENU PRINCIPAL'!E46</f>
        <v>0</v>
      </c>
      <c r="E28" s="277">
        <f>+'MENU PRINCIPAL'!F46</f>
        <v>0</v>
      </c>
      <c r="F28" s="204" t="e">
        <f>+'INGRESO PUNTOS'!#REF!</f>
        <v>#REF!</v>
      </c>
      <c r="G28" s="205" t="e">
        <f>+'INGRESO PUNTOS'!#REF!</f>
        <v>#REF!</v>
      </c>
      <c r="H28" s="206" t="e">
        <f>+'INGRESO PUNTOS'!#REF!</f>
        <v>#REF!</v>
      </c>
      <c r="I28" s="216" t="e">
        <f>+'INGRESO PUNTOS'!#REF!</f>
        <v>#REF!</v>
      </c>
      <c r="J28" s="313"/>
    </row>
    <row r="29" spans="2:10" ht="12.75">
      <c r="B29" s="225">
        <f>+'MENU PRINCIPAL'!C50</f>
        <v>0</v>
      </c>
      <c r="C29" s="242">
        <f>+'MENU PRINCIPAL'!D50</f>
        <v>0</v>
      </c>
      <c r="D29" s="242">
        <f>+'MENU PRINCIPAL'!E50</f>
        <v>0</v>
      </c>
      <c r="E29" s="277">
        <f>+'MENU PRINCIPAL'!F50</f>
        <v>0</v>
      </c>
      <c r="F29" s="204" t="e">
        <f>+'INGRESO PUNTOS'!#REF!</f>
        <v>#REF!</v>
      </c>
      <c r="G29" s="205" t="e">
        <f>+'INGRESO PUNTOS'!#REF!</f>
        <v>#REF!</v>
      </c>
      <c r="H29" s="206" t="e">
        <f>+'INGRESO PUNTOS'!#REF!</f>
        <v>#REF!</v>
      </c>
      <c r="I29" s="216" t="e">
        <f>+'INGRESO PUNTOS'!#REF!</f>
        <v>#REF!</v>
      </c>
      <c r="J29" s="313"/>
    </row>
    <row r="30" spans="2:10" ht="12.75">
      <c r="B30" s="225">
        <f>+'MENU PRINCIPAL'!C57</f>
        <v>0</v>
      </c>
      <c r="C30" s="242">
        <f>+'MENU PRINCIPAL'!D57</f>
        <v>0</v>
      </c>
      <c r="D30" s="242">
        <f>+'MENU PRINCIPAL'!E57</f>
        <v>0</v>
      </c>
      <c r="E30" s="277">
        <f>+'MENU PRINCIPAL'!F57</f>
        <v>0</v>
      </c>
      <c r="F30" s="204" t="e">
        <f>+'INGRESO PUNTOS'!#REF!</f>
        <v>#REF!</v>
      </c>
      <c r="G30" s="205" t="e">
        <f>+'INGRESO PUNTOS'!#REF!</f>
        <v>#REF!</v>
      </c>
      <c r="H30" s="206" t="e">
        <f>+'INGRESO PUNTOS'!#REF!</f>
        <v>#REF!</v>
      </c>
      <c r="I30" s="216" t="e">
        <f>+'INGRESO PUNTOS'!#REF!</f>
        <v>#REF!</v>
      </c>
      <c r="J30" s="313"/>
    </row>
    <row r="31" spans="2:10" ht="12.75">
      <c r="B31" s="225">
        <f>+'MENU PRINCIPAL'!C51</f>
        <v>0</v>
      </c>
      <c r="C31" s="242">
        <f>+'MENU PRINCIPAL'!D51</f>
        <v>0</v>
      </c>
      <c r="D31" s="242">
        <f>+'MENU PRINCIPAL'!E51</f>
        <v>0</v>
      </c>
      <c r="E31" s="277">
        <f>+'MENU PRINCIPAL'!F51</f>
        <v>0</v>
      </c>
      <c r="F31" s="204" t="e">
        <f>+'INGRESO PUNTOS'!#REF!</f>
        <v>#REF!</v>
      </c>
      <c r="G31" s="205" t="e">
        <f>+'INGRESO PUNTOS'!#REF!</f>
        <v>#REF!</v>
      </c>
      <c r="H31" s="206" t="e">
        <f>+'INGRESO PUNTOS'!#REF!</f>
        <v>#REF!</v>
      </c>
      <c r="I31" s="216" t="e">
        <f>+'INGRESO PUNTOS'!#REF!</f>
        <v>#REF!</v>
      </c>
      <c r="J31" s="313"/>
    </row>
    <row r="32" spans="2:10" ht="12.75">
      <c r="B32" s="225">
        <f>+'MENU PRINCIPAL'!C47</f>
        <v>0</v>
      </c>
      <c r="C32" s="242">
        <f>+'MENU PRINCIPAL'!D47</f>
        <v>0</v>
      </c>
      <c r="D32" s="242">
        <f>+'MENU PRINCIPAL'!E47</f>
        <v>0</v>
      </c>
      <c r="E32" s="277">
        <f>+'MENU PRINCIPAL'!F47</f>
        <v>0</v>
      </c>
      <c r="F32" s="204" t="e">
        <f>+'INGRESO PUNTOS'!#REF!</f>
        <v>#REF!</v>
      </c>
      <c r="G32" s="205" t="e">
        <f>+'INGRESO PUNTOS'!#REF!</f>
        <v>#REF!</v>
      </c>
      <c r="H32" s="206" t="e">
        <f>+'INGRESO PUNTOS'!#REF!</f>
        <v>#REF!</v>
      </c>
      <c r="I32" s="216" t="e">
        <f>+'INGRESO PUNTOS'!#REF!</f>
        <v>#REF!</v>
      </c>
      <c r="J32" s="313"/>
    </row>
    <row r="33" spans="2:10" ht="12.75">
      <c r="B33" s="225">
        <f>+'MENU PRINCIPAL'!C52</f>
        <v>0</v>
      </c>
      <c r="C33" s="242">
        <f>+'MENU PRINCIPAL'!D52</f>
        <v>0</v>
      </c>
      <c r="D33" s="242">
        <f>+'MENU PRINCIPAL'!E52</f>
        <v>0</v>
      </c>
      <c r="E33" s="277">
        <f>+'MENU PRINCIPAL'!F52</f>
        <v>0</v>
      </c>
      <c r="F33" s="204" t="e">
        <f>+'INGRESO PUNTOS'!#REF!</f>
        <v>#REF!</v>
      </c>
      <c r="G33" s="205" t="e">
        <f>+'INGRESO PUNTOS'!#REF!</f>
        <v>#REF!</v>
      </c>
      <c r="H33" s="206" t="e">
        <f>+'INGRESO PUNTOS'!#REF!</f>
        <v>#REF!</v>
      </c>
      <c r="I33" s="216" t="e">
        <f>+'INGRESO PUNTOS'!#REF!</f>
        <v>#REF!</v>
      </c>
      <c r="J33" s="313"/>
    </row>
    <row r="34" spans="2:10" ht="12.75">
      <c r="B34" s="225">
        <f>+'MENU PRINCIPAL'!C49</f>
        <v>0</v>
      </c>
      <c r="C34" s="242">
        <f>+'MENU PRINCIPAL'!D49</f>
        <v>0</v>
      </c>
      <c r="D34" s="242">
        <f>+'MENU PRINCIPAL'!E49</f>
        <v>0</v>
      </c>
      <c r="E34" s="277">
        <f>+'MENU PRINCIPAL'!F49</f>
        <v>0</v>
      </c>
      <c r="F34" s="204" t="e">
        <f>+'INGRESO PUNTOS'!#REF!</f>
        <v>#REF!</v>
      </c>
      <c r="G34" s="205" t="e">
        <f>+'INGRESO PUNTOS'!#REF!</f>
        <v>#REF!</v>
      </c>
      <c r="H34" s="206" t="e">
        <f>+'INGRESO PUNTOS'!#REF!</f>
        <v>#REF!</v>
      </c>
      <c r="I34" s="216" t="e">
        <f>+'INGRESO PUNTOS'!#REF!</f>
        <v>#REF!</v>
      </c>
      <c r="J34" s="313"/>
    </row>
    <row r="35" spans="2:10" ht="12.75">
      <c r="B35" s="225">
        <f>+'MENU PRINCIPAL'!C56</f>
        <v>0</v>
      </c>
      <c r="C35" s="242">
        <f>+'MENU PRINCIPAL'!D56</f>
        <v>0</v>
      </c>
      <c r="D35" s="242">
        <f>+'MENU PRINCIPAL'!E56</f>
        <v>0</v>
      </c>
      <c r="E35" s="277">
        <f>+'MENU PRINCIPAL'!F56</f>
        <v>0</v>
      </c>
      <c r="F35" s="204" t="e">
        <f>+'INGRESO PUNTOS'!#REF!</f>
        <v>#REF!</v>
      </c>
      <c r="G35" s="205" t="e">
        <f>+'INGRESO PUNTOS'!#REF!</f>
        <v>#REF!</v>
      </c>
      <c r="H35" s="206" t="e">
        <f>+'INGRESO PUNTOS'!#REF!</f>
        <v>#REF!</v>
      </c>
      <c r="I35" s="216" t="e">
        <f>+'INGRESO PUNTOS'!#REF!</f>
        <v>#REF!</v>
      </c>
      <c r="J35" s="313"/>
    </row>
    <row r="36" spans="2:10" ht="12.75">
      <c r="B36" s="225">
        <f>+'MENU PRINCIPAL'!C44</f>
        <v>0</v>
      </c>
      <c r="C36" s="242">
        <f>+'MENU PRINCIPAL'!D44</f>
        <v>0</v>
      </c>
      <c r="D36" s="242">
        <f>+'MENU PRINCIPAL'!E44</f>
        <v>0</v>
      </c>
      <c r="E36" s="277">
        <f>+'MENU PRINCIPAL'!F44</f>
        <v>0</v>
      </c>
      <c r="F36" s="204" t="e">
        <f>+'INGRESO PUNTOS'!#REF!</f>
        <v>#REF!</v>
      </c>
      <c r="G36" s="205" t="e">
        <f>+'INGRESO PUNTOS'!#REF!</f>
        <v>#REF!</v>
      </c>
      <c r="H36" s="206" t="e">
        <f>+'INGRESO PUNTOS'!#REF!</f>
        <v>#REF!</v>
      </c>
      <c r="I36" s="216" t="e">
        <f>+'INGRESO PUNTOS'!#REF!</f>
        <v>#REF!</v>
      </c>
      <c r="J36" s="313"/>
    </row>
    <row r="37" spans="2:10" ht="12.75">
      <c r="B37" s="225">
        <f>+'MENU PRINCIPAL'!C55</f>
        <v>0</v>
      </c>
      <c r="C37" s="242">
        <f>+'MENU PRINCIPAL'!D55</f>
        <v>0</v>
      </c>
      <c r="D37" s="242">
        <f>+'MENU PRINCIPAL'!E55</f>
        <v>0</v>
      </c>
      <c r="E37" s="277">
        <f>+'MENU PRINCIPAL'!F55</f>
        <v>0</v>
      </c>
      <c r="F37" s="204" t="e">
        <f>+'INGRESO PUNTOS'!#REF!</f>
        <v>#REF!</v>
      </c>
      <c r="G37" s="205" t="e">
        <f>+'INGRESO PUNTOS'!#REF!</f>
        <v>#REF!</v>
      </c>
      <c r="H37" s="206" t="e">
        <f>+'INGRESO PUNTOS'!#REF!</f>
        <v>#REF!</v>
      </c>
      <c r="I37" s="216" t="e">
        <f>+'INGRESO PUNTOS'!#REF!</f>
        <v>#REF!</v>
      </c>
      <c r="J37" s="313"/>
    </row>
    <row r="38" spans="2:10" ht="12.75">
      <c r="B38" s="225">
        <f>+'MENU PRINCIPAL'!C48</f>
        <v>0</v>
      </c>
      <c r="C38" s="242">
        <f>+'MENU PRINCIPAL'!D48</f>
        <v>0</v>
      </c>
      <c r="D38" s="242">
        <f>+'MENU PRINCIPAL'!E48</f>
        <v>0</v>
      </c>
      <c r="E38" s="277">
        <f>+'MENU PRINCIPAL'!F48</f>
        <v>0</v>
      </c>
      <c r="F38" s="204" t="e">
        <f>+'INGRESO PUNTOS'!#REF!</f>
        <v>#REF!</v>
      </c>
      <c r="G38" s="205" t="e">
        <f>+'INGRESO PUNTOS'!#REF!</f>
        <v>#REF!</v>
      </c>
      <c r="H38" s="206" t="e">
        <f>+'INGRESO PUNTOS'!#REF!</f>
        <v>#REF!</v>
      </c>
      <c r="I38" s="216" t="e">
        <f>+'INGRESO PUNTOS'!#REF!</f>
        <v>#REF!</v>
      </c>
      <c r="J38" s="313"/>
    </row>
    <row r="39" spans="2:10" ht="12.75">
      <c r="B39" s="225">
        <f>+'MENU PRINCIPAL'!C43</f>
        <v>0</v>
      </c>
      <c r="C39" s="242">
        <f>+'MENU PRINCIPAL'!D43</f>
        <v>0</v>
      </c>
      <c r="D39" s="242">
        <f>+'MENU PRINCIPAL'!E43</f>
        <v>0</v>
      </c>
      <c r="E39" s="277">
        <f>+'MENU PRINCIPAL'!F43</f>
        <v>0</v>
      </c>
      <c r="F39" s="204" t="e">
        <f>+'INGRESO PUNTOS'!#REF!</f>
        <v>#REF!</v>
      </c>
      <c r="G39" s="205" t="e">
        <f>+'INGRESO PUNTOS'!#REF!</f>
        <v>#REF!</v>
      </c>
      <c r="H39" s="206" t="e">
        <f>+'INGRESO PUNTOS'!#REF!</f>
        <v>#REF!</v>
      </c>
      <c r="I39" s="216" t="e">
        <f>+'INGRESO PUNTOS'!#REF!</f>
        <v>#REF!</v>
      </c>
      <c r="J39" s="313"/>
    </row>
    <row r="40" spans="2:10" ht="12.75">
      <c r="B40" s="225">
        <f>+'MENU PRINCIPAL'!C53</f>
        <v>0</v>
      </c>
      <c r="C40" s="242">
        <f>+'MENU PRINCIPAL'!D53</f>
        <v>0</v>
      </c>
      <c r="D40" s="242">
        <f>+'MENU PRINCIPAL'!E53</f>
        <v>0</v>
      </c>
      <c r="E40" s="277">
        <f>+'MENU PRINCIPAL'!F53</f>
        <v>0</v>
      </c>
      <c r="F40" s="204" t="e">
        <f>+'INGRESO PUNTOS'!#REF!</f>
        <v>#REF!</v>
      </c>
      <c r="G40" s="205" t="e">
        <f>+'INGRESO PUNTOS'!#REF!</f>
        <v>#REF!</v>
      </c>
      <c r="H40" s="206" t="e">
        <f>+'INGRESO PUNTOS'!#REF!</f>
        <v>#REF!</v>
      </c>
      <c r="I40" s="216" t="e">
        <f>+'INGRESO PUNTOS'!#REF!</f>
        <v>#REF!</v>
      </c>
      <c r="J40" s="313"/>
    </row>
    <row r="41" spans="2:10" ht="12.75">
      <c r="B41" s="225">
        <f>+'MENU PRINCIPAL'!C54</f>
        <v>0</v>
      </c>
      <c r="C41" s="242">
        <f>+'MENU PRINCIPAL'!D54</f>
        <v>0</v>
      </c>
      <c r="D41" s="242">
        <f>+'MENU PRINCIPAL'!E54</f>
        <v>0</v>
      </c>
      <c r="E41" s="277">
        <f>+'MENU PRINCIPAL'!F54</f>
        <v>0</v>
      </c>
      <c r="F41" s="204" t="e">
        <f>+'INGRESO PUNTOS'!#REF!</f>
        <v>#REF!</v>
      </c>
      <c r="G41" s="205" t="e">
        <f>+'INGRESO PUNTOS'!#REF!</f>
        <v>#REF!</v>
      </c>
      <c r="H41" s="206" t="e">
        <f>+'INGRESO PUNTOS'!#REF!</f>
        <v>#REF!</v>
      </c>
      <c r="I41" s="216" t="e">
        <f>+'INGRESO PUNTOS'!#REF!</f>
        <v>#REF!</v>
      </c>
      <c r="J41" s="313"/>
    </row>
    <row r="42" spans="2:10" ht="13.5" thickBot="1">
      <c r="B42" s="282">
        <f>+'MENU PRINCIPAL'!C45</f>
        <v>0</v>
      </c>
      <c r="C42" s="283">
        <f>+'MENU PRINCIPAL'!D45</f>
        <v>0</v>
      </c>
      <c r="D42" s="283">
        <f>+'MENU PRINCIPAL'!E45</f>
        <v>0</v>
      </c>
      <c r="E42" s="284">
        <f>+'MENU PRINCIPAL'!F45</f>
        <v>0</v>
      </c>
      <c r="F42" s="211" t="e">
        <f>+'INGRESO PUNTOS'!#REF!</f>
        <v>#REF!</v>
      </c>
      <c r="G42" s="212" t="e">
        <f>+'INGRESO PUNTOS'!#REF!</f>
        <v>#REF!</v>
      </c>
      <c r="H42" s="213" t="e">
        <f>+'INGRESO PUNTOS'!#REF!</f>
        <v>#REF!</v>
      </c>
      <c r="I42" s="280" t="e">
        <f>+'INGRESO PUNTOS'!#REF!</f>
        <v>#REF!</v>
      </c>
      <c r="J42" s="314"/>
    </row>
    <row r="44" spans="2:9" ht="12.75">
      <c r="B44"/>
      <c r="C44"/>
      <c r="D44"/>
      <c r="E44"/>
      <c r="F44"/>
      <c r="G44"/>
      <c r="H44"/>
      <c r="I44"/>
    </row>
    <row r="45" spans="2:9" ht="12.75">
      <c r="B45" s="345" t="s">
        <v>121</v>
      </c>
      <c r="C45" s="345"/>
      <c r="D45" s="345"/>
      <c r="E45" s="345"/>
      <c r="F45" s="345"/>
      <c r="G45" s="345"/>
      <c r="H45" s="345"/>
      <c r="I45" s="345"/>
    </row>
  </sheetData>
  <sheetProtection/>
  <autoFilter ref="B12:J42"/>
  <mergeCells count="4">
    <mergeCell ref="B11:J11"/>
    <mergeCell ref="C2:G2"/>
    <mergeCell ref="C3:G3"/>
    <mergeCell ref="B45:I45"/>
  </mergeCells>
  <hyperlinks>
    <hyperlink ref="E4" r:id="rId1" display="WWW.APUCA.COM.AR"/>
  </hyperlinks>
  <printOptions/>
  <pageMargins left="0.75" right="0.75" top="1" bottom="1" header="0" footer="0"/>
  <pageSetup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N359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0" sqref="A10"/>
    </sheetView>
  </sheetViews>
  <sheetFormatPr defaultColWidth="11.421875" defaultRowHeight="12.75"/>
  <cols>
    <col min="1" max="1" width="10.7109375" style="0" customWidth="1"/>
    <col min="2" max="3" width="16.7109375" style="0" customWidth="1"/>
    <col min="4" max="4" width="5.7109375" style="0" customWidth="1"/>
    <col min="5" max="9" width="5.57421875" style="0" customWidth="1"/>
    <col min="10" max="10" width="2.28125" style="0" customWidth="1"/>
    <col min="11" max="15" width="5.57421875" style="0" customWidth="1"/>
    <col min="16" max="16" width="2.57421875" style="0" customWidth="1"/>
    <col min="17" max="21" width="5.57421875" style="0" customWidth="1"/>
    <col min="22" max="22" width="4.8515625" style="0" customWidth="1"/>
    <col min="23" max="37" width="8.00390625" style="0" customWidth="1"/>
  </cols>
  <sheetData>
    <row r="1" spans="3:30" ht="16.5" customHeight="1" thickBot="1">
      <c r="C1" s="184" t="s">
        <v>111</v>
      </c>
      <c r="D1" s="437" t="s">
        <v>81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9"/>
      <c r="R1" s="434" t="s">
        <v>108</v>
      </c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6"/>
    </row>
    <row r="2" spans="4:37" ht="18.75" customHeight="1" thickBot="1">
      <c r="D2" s="425" t="str">
        <f>+'MENU PRINCIPAL'!E8</f>
        <v>SEGUNDA FECHA RANKING 2012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  <c r="R2" s="109" t="s">
        <v>87</v>
      </c>
      <c r="S2" s="110"/>
      <c r="T2" s="168" t="str">
        <f>+'MENU PRINCIPAL'!D9</f>
        <v>CLUB AEROMODELISTA CIUDADELA</v>
      </c>
      <c r="U2" s="110"/>
      <c r="V2" s="110"/>
      <c r="W2" s="110"/>
      <c r="X2" s="110"/>
      <c r="Y2" s="111"/>
      <c r="Z2" s="105" t="s">
        <v>88</v>
      </c>
      <c r="AA2" s="103"/>
      <c r="AB2" s="104"/>
      <c r="AC2" s="105" t="str">
        <f>+'MENU PRINCIPAL'!D10</f>
        <v>CLUB AEROMODELISTA CIUDADELA</v>
      </c>
      <c r="AD2" s="106"/>
      <c r="AE2" s="106"/>
      <c r="AF2" s="106"/>
      <c r="AG2" s="107"/>
      <c r="AH2" s="108" t="s">
        <v>85</v>
      </c>
      <c r="AI2" s="428">
        <f>+'MENU PRINCIPAL'!E11</f>
        <v>41237</v>
      </c>
      <c r="AJ2" s="428"/>
      <c r="AK2" s="429"/>
    </row>
    <row r="3" ht="10.5" customHeight="1" thickBot="1"/>
    <row r="4" spans="1:37" ht="13.5" thickBot="1">
      <c r="A4" s="421"/>
      <c r="B4" s="421"/>
      <c r="C4" s="84"/>
      <c r="E4" s="418" t="s">
        <v>69</v>
      </c>
      <c r="F4" s="419"/>
      <c r="G4" s="419"/>
      <c r="H4" s="419"/>
      <c r="I4" s="420"/>
      <c r="J4" s="16"/>
      <c r="K4" s="418" t="s">
        <v>69</v>
      </c>
      <c r="L4" s="419"/>
      <c r="M4" s="419"/>
      <c r="N4" s="419"/>
      <c r="O4" s="420"/>
      <c r="P4" s="16"/>
      <c r="Q4" s="418" t="s">
        <v>77</v>
      </c>
      <c r="R4" s="419"/>
      <c r="S4" s="419"/>
      <c r="T4" s="419"/>
      <c r="U4" s="420"/>
      <c r="W4" s="415" t="s">
        <v>69</v>
      </c>
      <c r="X4" s="416"/>
      <c r="Y4" s="416"/>
      <c r="Z4" s="416"/>
      <c r="AA4" s="417"/>
      <c r="AB4" s="430" t="s">
        <v>76</v>
      </c>
      <c r="AC4" s="431"/>
      <c r="AD4" s="431"/>
      <c r="AE4" s="431"/>
      <c r="AF4" s="432"/>
      <c r="AG4" s="433" t="s">
        <v>77</v>
      </c>
      <c r="AH4" s="373"/>
      <c r="AI4" s="373"/>
      <c r="AJ4" s="373"/>
      <c r="AK4" s="374"/>
    </row>
    <row r="5" spans="1:37" ht="16.5" customHeight="1" thickBot="1">
      <c r="A5" s="335" t="s">
        <v>80</v>
      </c>
      <c r="B5" s="58"/>
      <c r="C5" s="336">
        <v>3</v>
      </c>
      <c r="E5" s="136" t="s">
        <v>70</v>
      </c>
      <c r="F5" s="137" t="s">
        <v>70</v>
      </c>
      <c r="G5" s="137" t="s">
        <v>70</v>
      </c>
      <c r="H5" s="137" t="s">
        <v>70</v>
      </c>
      <c r="I5" s="138" t="s">
        <v>70</v>
      </c>
      <c r="J5" s="16"/>
      <c r="K5" s="136" t="s">
        <v>70</v>
      </c>
      <c r="L5" s="137" t="s">
        <v>70</v>
      </c>
      <c r="M5" s="137" t="s">
        <v>70</v>
      </c>
      <c r="N5" s="137" t="s">
        <v>70</v>
      </c>
      <c r="O5" s="138" t="s">
        <v>70</v>
      </c>
      <c r="P5" s="16"/>
      <c r="Q5" s="136" t="s">
        <v>70</v>
      </c>
      <c r="R5" s="137" t="s">
        <v>70</v>
      </c>
      <c r="S5" s="137" t="s">
        <v>70</v>
      </c>
      <c r="T5" s="137" t="s">
        <v>70</v>
      </c>
      <c r="U5" s="138" t="s">
        <v>70</v>
      </c>
      <c r="W5" s="62" t="s">
        <v>70</v>
      </c>
      <c r="X5" s="62" t="s">
        <v>70</v>
      </c>
      <c r="Y5" s="62" t="s">
        <v>70</v>
      </c>
      <c r="Z5" s="62" t="s">
        <v>70</v>
      </c>
      <c r="AA5" s="62" t="s">
        <v>70</v>
      </c>
      <c r="AB5" s="64" t="s">
        <v>70</v>
      </c>
      <c r="AC5" s="64" t="s">
        <v>70</v>
      </c>
      <c r="AD5" s="64" t="s">
        <v>70</v>
      </c>
      <c r="AE5" s="64" t="s">
        <v>70</v>
      </c>
      <c r="AF5" s="64" t="s">
        <v>70</v>
      </c>
      <c r="AG5" s="66" t="s">
        <v>70</v>
      </c>
      <c r="AH5" s="66" t="s">
        <v>70</v>
      </c>
      <c r="AI5" s="66" t="s">
        <v>70</v>
      </c>
      <c r="AJ5" s="66" t="s">
        <v>70</v>
      </c>
      <c r="AK5" s="66" t="s">
        <v>70</v>
      </c>
    </row>
    <row r="6" spans="1:37" ht="13.5" thickBot="1">
      <c r="A6" s="113" t="str">
        <f>IF(C5=0,"NO INGRESO CANTIDAD DE JUECES"," ")</f>
        <v> </v>
      </c>
      <c r="B6" s="112"/>
      <c r="C6" s="112"/>
      <c r="E6" s="139" t="s">
        <v>71</v>
      </c>
      <c r="F6" s="140" t="s">
        <v>72</v>
      </c>
      <c r="G6" s="140" t="s">
        <v>73</v>
      </c>
      <c r="H6" s="140" t="s">
        <v>74</v>
      </c>
      <c r="I6" s="141" t="s">
        <v>75</v>
      </c>
      <c r="J6" s="16"/>
      <c r="K6" s="139" t="s">
        <v>71</v>
      </c>
      <c r="L6" s="140" t="s">
        <v>72</v>
      </c>
      <c r="M6" s="140" t="s">
        <v>73</v>
      </c>
      <c r="N6" s="140" t="s">
        <v>74</v>
      </c>
      <c r="O6" s="141" t="s">
        <v>75</v>
      </c>
      <c r="P6" s="16"/>
      <c r="Q6" s="139" t="s">
        <v>71</v>
      </c>
      <c r="R6" s="140" t="s">
        <v>72</v>
      </c>
      <c r="S6" s="140" t="s">
        <v>73</v>
      </c>
      <c r="T6" s="140" t="s">
        <v>74</v>
      </c>
      <c r="U6" s="141" t="s">
        <v>75</v>
      </c>
      <c r="W6" s="63" t="s">
        <v>71</v>
      </c>
      <c r="X6" s="63" t="s">
        <v>72</v>
      </c>
      <c r="Y6" s="63" t="s">
        <v>73</v>
      </c>
      <c r="Z6" s="63" t="s">
        <v>74</v>
      </c>
      <c r="AA6" s="63" t="s">
        <v>75</v>
      </c>
      <c r="AB6" s="65" t="s">
        <v>71</v>
      </c>
      <c r="AC6" s="65" t="s">
        <v>72</v>
      </c>
      <c r="AD6" s="65" t="s">
        <v>73</v>
      </c>
      <c r="AE6" s="65" t="s">
        <v>74</v>
      </c>
      <c r="AF6" s="65" t="s">
        <v>75</v>
      </c>
      <c r="AG6" s="67" t="s">
        <v>71</v>
      </c>
      <c r="AH6" s="67" t="s">
        <v>72</v>
      </c>
      <c r="AI6" s="67" t="s">
        <v>73</v>
      </c>
      <c r="AJ6" s="67" t="s">
        <v>74</v>
      </c>
      <c r="AK6" s="67" t="s">
        <v>75</v>
      </c>
    </row>
    <row r="7" spans="1:37" ht="51.75" customHeight="1" thickBot="1">
      <c r="A7" s="422">
        <f>IF('MENU PRINCIPAL'!E16=0,"FALTA NOMBRE JUEZ",IF('MENU PRINCIPAL'!E17=0,"FALTA NOMBRE JUEZ",IF('MENU PRINCIPAL'!E18=0,"FALTA NOMBRE JUEZ","")))</f>
      </c>
      <c r="B7" s="423"/>
      <c r="C7" s="424"/>
      <c r="E7" s="122" t="str">
        <f>+'MENU PRINCIPAL'!E16</f>
        <v>Bendrana</v>
      </c>
      <c r="F7" s="123" t="str">
        <f>+'MENU PRINCIPAL'!E17</f>
        <v>Magnetti</v>
      </c>
      <c r="G7" s="123" t="str">
        <f>+'MENU PRINCIPAL'!E18</f>
        <v>Armesto</v>
      </c>
      <c r="H7" s="123">
        <f>+'MENU PRINCIPAL'!E19</f>
        <v>0</v>
      </c>
      <c r="I7" s="124">
        <f>+'MENU PRINCIPAL'!E20</f>
        <v>0</v>
      </c>
      <c r="J7" s="125"/>
      <c r="K7" s="122" t="str">
        <f>+E7</f>
        <v>Bendrana</v>
      </c>
      <c r="L7" s="123" t="str">
        <f>+F7</f>
        <v>Magnetti</v>
      </c>
      <c r="M7" s="123" t="str">
        <f>+G7</f>
        <v>Armesto</v>
      </c>
      <c r="N7" s="123">
        <f>+H7</f>
        <v>0</v>
      </c>
      <c r="O7" s="124">
        <f>+I7</f>
        <v>0</v>
      </c>
      <c r="P7" s="126"/>
      <c r="Q7" s="122" t="str">
        <f>+K7</f>
        <v>Bendrana</v>
      </c>
      <c r="R7" s="123" t="str">
        <f>+L7</f>
        <v>Magnetti</v>
      </c>
      <c r="S7" s="123" t="str">
        <f>+M7</f>
        <v>Armesto</v>
      </c>
      <c r="T7" s="123">
        <f>+N7</f>
        <v>0</v>
      </c>
      <c r="U7" s="124">
        <f>+O7</f>
        <v>0</v>
      </c>
      <c r="V7" s="127"/>
      <c r="W7" s="128" t="str">
        <f>+Q7</f>
        <v>Bendrana</v>
      </c>
      <c r="X7" s="129" t="str">
        <f>+R7</f>
        <v>Magnetti</v>
      </c>
      <c r="Y7" s="129" t="str">
        <f>+S7</f>
        <v>Armesto</v>
      </c>
      <c r="Z7" s="129">
        <f>+T7</f>
        <v>0</v>
      </c>
      <c r="AA7" s="129">
        <f>+U7</f>
        <v>0</v>
      </c>
      <c r="AB7" s="130" t="str">
        <f aca="true" t="shared" si="0" ref="AB7:AK7">+W7</f>
        <v>Bendrana</v>
      </c>
      <c r="AC7" s="131" t="str">
        <f t="shared" si="0"/>
        <v>Magnetti</v>
      </c>
      <c r="AD7" s="131" t="str">
        <f t="shared" si="0"/>
        <v>Armesto</v>
      </c>
      <c r="AE7" s="131">
        <f t="shared" si="0"/>
        <v>0</v>
      </c>
      <c r="AF7" s="131">
        <f t="shared" si="0"/>
        <v>0</v>
      </c>
      <c r="AG7" s="132" t="str">
        <f t="shared" si="0"/>
        <v>Bendrana</v>
      </c>
      <c r="AH7" s="132" t="str">
        <f t="shared" si="0"/>
        <v>Magnetti</v>
      </c>
      <c r="AI7" s="132" t="str">
        <f t="shared" si="0"/>
        <v>Armesto</v>
      </c>
      <c r="AJ7" s="132">
        <f t="shared" si="0"/>
        <v>0</v>
      </c>
      <c r="AK7" s="133">
        <f t="shared" si="0"/>
        <v>0</v>
      </c>
    </row>
    <row r="8" spans="1:39" ht="9" customHeight="1">
      <c r="A8" s="85"/>
      <c r="B8" s="86"/>
      <c r="C8" s="86"/>
      <c r="D8" s="85"/>
      <c r="E8" s="87"/>
      <c r="F8" s="91"/>
      <c r="G8" s="91"/>
      <c r="H8" s="91"/>
      <c r="I8" s="89"/>
      <c r="J8" s="99"/>
      <c r="K8" s="87"/>
      <c r="L8" s="91"/>
      <c r="M8" s="91"/>
      <c r="N8" s="91"/>
      <c r="O8" s="89"/>
      <c r="P8" s="100"/>
      <c r="Q8" s="87"/>
      <c r="R8" s="91"/>
      <c r="S8" s="91"/>
      <c r="T8" s="91"/>
      <c r="U8" s="89"/>
      <c r="V8" s="100"/>
      <c r="W8" s="87"/>
      <c r="X8" s="88"/>
      <c r="Y8" s="88"/>
      <c r="Z8" s="88"/>
      <c r="AA8" s="88"/>
      <c r="AB8" s="91"/>
      <c r="AC8" s="88"/>
      <c r="AD8" s="88"/>
      <c r="AE8" s="88"/>
      <c r="AF8" s="88"/>
      <c r="AG8" s="88"/>
      <c r="AH8" s="88"/>
      <c r="AI8" s="88"/>
      <c r="AJ8" s="88"/>
      <c r="AK8" s="89"/>
      <c r="AL8" s="10"/>
      <c r="AM8" s="10"/>
    </row>
    <row r="9" spans="1:37" ht="5.25" customHeight="1" thickBot="1">
      <c r="A9" s="85"/>
      <c r="B9" s="86"/>
      <c r="C9" s="86"/>
      <c r="D9" s="85"/>
      <c r="E9" s="87"/>
      <c r="F9" s="91"/>
      <c r="G9" s="91"/>
      <c r="H9" s="91"/>
      <c r="I9" s="89"/>
      <c r="J9" s="90"/>
      <c r="K9" s="87"/>
      <c r="L9" s="91"/>
      <c r="M9" s="91"/>
      <c r="N9" s="91"/>
      <c r="O9" s="89"/>
      <c r="P9" s="85"/>
      <c r="Q9" s="87"/>
      <c r="R9" s="91"/>
      <c r="S9" s="91"/>
      <c r="T9" s="91"/>
      <c r="U9" s="89"/>
      <c r="V9" s="85"/>
      <c r="W9" s="87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89"/>
    </row>
    <row r="10" spans="2:40" s="95" customFormat="1" ht="18" customHeight="1">
      <c r="B10" s="333" t="s">
        <v>120</v>
      </c>
      <c r="C10" s="334">
        <f>+'MENU PRINCIPAL'!B28</f>
        <v>1</v>
      </c>
      <c r="E10" s="96"/>
      <c r="F10" s="96"/>
      <c r="G10" s="96"/>
      <c r="H10" s="96"/>
      <c r="I10" s="96"/>
      <c r="J10" s="97"/>
      <c r="K10" s="96"/>
      <c r="L10" s="96"/>
      <c r="M10" s="96"/>
      <c r="N10" s="96"/>
      <c r="O10" s="96"/>
      <c r="P10" s="98"/>
      <c r="Q10" s="96"/>
      <c r="R10" s="96"/>
      <c r="S10" s="96"/>
      <c r="T10" s="96"/>
      <c r="U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8"/>
      <c r="AM10" s="98"/>
      <c r="AN10" s="98"/>
    </row>
    <row r="11" spans="1:40" ht="15" customHeight="1" thickBot="1">
      <c r="A11" s="101"/>
      <c r="B11" s="331" t="str">
        <f>+'MENU PRINCIPAL'!C28</f>
        <v>Pites</v>
      </c>
      <c r="C11" s="332" t="str">
        <f>+'MENU PRINCIPAL'!D28</f>
        <v>Rafael</v>
      </c>
      <c r="E11" s="169"/>
      <c r="F11" s="142"/>
      <c r="G11" s="142"/>
      <c r="H11" s="142"/>
      <c r="I11" s="142"/>
      <c r="J11" s="97"/>
      <c r="K11" s="142"/>
      <c r="L11" s="142"/>
      <c r="M11" s="142"/>
      <c r="N11" s="142"/>
      <c r="O11" s="142"/>
      <c r="P11" s="98"/>
      <c r="Q11" s="142"/>
      <c r="R11" s="142"/>
      <c r="S11" s="142"/>
      <c r="T11" s="142"/>
      <c r="U11" s="142"/>
      <c r="V11" s="10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8"/>
      <c r="AM11" s="98"/>
      <c r="AN11" s="95"/>
    </row>
    <row r="12" spans="1:37" ht="12.75" customHeight="1" thickBot="1">
      <c r="A12" s="9" t="s">
        <v>4</v>
      </c>
      <c r="B12" s="410" t="s">
        <v>1</v>
      </c>
      <c r="C12" s="410"/>
      <c r="D12" s="102" t="s">
        <v>3</v>
      </c>
      <c r="E12" s="346" t="s">
        <v>79</v>
      </c>
      <c r="F12" s="411"/>
      <c r="G12" s="411"/>
      <c r="H12" s="411"/>
      <c r="I12" s="412"/>
      <c r="J12" s="175"/>
      <c r="K12" s="413" t="s">
        <v>79</v>
      </c>
      <c r="L12" s="347"/>
      <c r="M12" s="347"/>
      <c r="N12" s="347"/>
      <c r="O12" s="414"/>
      <c r="P12" s="175"/>
      <c r="Q12" s="413" t="s">
        <v>79</v>
      </c>
      <c r="R12" s="347"/>
      <c r="S12" s="347"/>
      <c r="T12" s="347"/>
      <c r="U12" s="348"/>
      <c r="W12" s="407" t="s">
        <v>78</v>
      </c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9"/>
    </row>
    <row r="13" spans="1:39" ht="12.75" customHeight="1">
      <c r="A13" s="4" t="s">
        <v>5</v>
      </c>
      <c r="B13" s="387" t="s">
        <v>21</v>
      </c>
      <c r="C13" s="387"/>
      <c r="D13" s="17">
        <v>1</v>
      </c>
      <c r="E13" s="173">
        <v>0</v>
      </c>
      <c r="F13" s="174">
        <v>0</v>
      </c>
      <c r="G13" s="173">
        <v>0</v>
      </c>
      <c r="H13" s="174">
        <v>10</v>
      </c>
      <c r="I13" s="173">
        <v>10</v>
      </c>
      <c r="J13" s="148"/>
      <c r="K13" s="173">
        <v>10</v>
      </c>
      <c r="L13" s="174">
        <v>10</v>
      </c>
      <c r="M13" s="173">
        <v>10</v>
      </c>
      <c r="N13" s="174">
        <v>10</v>
      </c>
      <c r="O13" s="173">
        <v>10</v>
      </c>
      <c r="P13" s="148"/>
      <c r="Q13" s="173">
        <v>10</v>
      </c>
      <c r="R13" s="174">
        <v>10</v>
      </c>
      <c r="S13" s="173">
        <v>10</v>
      </c>
      <c r="T13" s="174">
        <v>10</v>
      </c>
      <c r="U13" s="173">
        <v>10</v>
      </c>
      <c r="W13" s="18">
        <f>+E13*$D13</f>
        <v>0</v>
      </c>
      <c r="X13" s="19">
        <f aca="true" t="shared" si="1" ref="X13:AA28">+F13*$D13</f>
        <v>0</v>
      </c>
      <c r="Y13" s="20">
        <f t="shared" si="1"/>
        <v>0</v>
      </c>
      <c r="Z13" s="21">
        <f t="shared" si="1"/>
        <v>10</v>
      </c>
      <c r="AA13" s="22">
        <f t="shared" si="1"/>
        <v>10</v>
      </c>
      <c r="AB13" s="23">
        <f>+K13*$D13</f>
        <v>10</v>
      </c>
      <c r="AC13" s="24">
        <f aca="true" t="shared" si="2" ref="AC13:AF28">+L13*$D13</f>
        <v>10</v>
      </c>
      <c r="AD13" s="24">
        <f t="shared" si="2"/>
        <v>10</v>
      </c>
      <c r="AE13" s="24">
        <f t="shared" si="2"/>
        <v>10</v>
      </c>
      <c r="AF13" s="25">
        <f t="shared" si="2"/>
        <v>10</v>
      </c>
      <c r="AG13" s="68">
        <f>+Q13*$D13</f>
        <v>10</v>
      </c>
      <c r="AH13" s="69">
        <f aca="true" t="shared" si="3" ref="AH13:AK28">+R13*$D13</f>
        <v>10</v>
      </c>
      <c r="AI13" s="70">
        <f t="shared" si="3"/>
        <v>10</v>
      </c>
      <c r="AJ13" s="71">
        <f t="shared" si="3"/>
        <v>10</v>
      </c>
      <c r="AK13" s="72">
        <f t="shared" si="3"/>
        <v>10</v>
      </c>
      <c r="AM13" s="217"/>
    </row>
    <row r="14" spans="1:37" ht="12.75" customHeight="1">
      <c r="A14" s="4" t="s">
        <v>6</v>
      </c>
      <c r="B14" s="387" t="s">
        <v>22</v>
      </c>
      <c r="C14" s="387"/>
      <c r="D14" s="17">
        <v>2</v>
      </c>
      <c r="E14" s="149">
        <v>10</v>
      </c>
      <c r="F14" s="150">
        <v>5</v>
      </c>
      <c r="G14" s="149">
        <v>7</v>
      </c>
      <c r="H14" s="150">
        <v>9</v>
      </c>
      <c r="I14" s="149">
        <v>9</v>
      </c>
      <c r="J14" s="148"/>
      <c r="K14" s="149">
        <v>9</v>
      </c>
      <c r="L14" s="150">
        <v>7</v>
      </c>
      <c r="M14" s="149">
        <v>8</v>
      </c>
      <c r="N14" s="150">
        <v>9</v>
      </c>
      <c r="O14" s="149">
        <v>9</v>
      </c>
      <c r="P14" s="148"/>
      <c r="Q14" s="149">
        <v>10</v>
      </c>
      <c r="R14" s="150">
        <v>6</v>
      </c>
      <c r="S14" s="149">
        <v>9</v>
      </c>
      <c r="T14" s="150">
        <v>9</v>
      </c>
      <c r="U14" s="149">
        <v>9</v>
      </c>
      <c r="W14" s="26">
        <f aca="true" t="shared" si="4" ref="W14:W28">+E14*$D14</f>
        <v>20</v>
      </c>
      <c r="X14" s="27">
        <f t="shared" si="1"/>
        <v>10</v>
      </c>
      <c r="Y14" s="28">
        <f t="shared" si="1"/>
        <v>14</v>
      </c>
      <c r="Z14" s="29">
        <f t="shared" si="1"/>
        <v>18</v>
      </c>
      <c r="AA14" s="30">
        <f t="shared" si="1"/>
        <v>18</v>
      </c>
      <c r="AB14" s="31">
        <f aca="true" t="shared" si="5" ref="AB14:AB28">+K14*$D14</f>
        <v>18</v>
      </c>
      <c r="AC14" s="32">
        <f t="shared" si="2"/>
        <v>14</v>
      </c>
      <c r="AD14" s="32">
        <f t="shared" si="2"/>
        <v>16</v>
      </c>
      <c r="AE14" s="32">
        <f t="shared" si="2"/>
        <v>18</v>
      </c>
      <c r="AF14" s="33">
        <f t="shared" si="2"/>
        <v>18</v>
      </c>
      <c r="AG14" s="73">
        <f aca="true" t="shared" si="6" ref="AG14:AG28">+Q14*$D14</f>
        <v>20</v>
      </c>
      <c r="AH14" s="74">
        <f t="shared" si="3"/>
        <v>12</v>
      </c>
      <c r="AI14" s="75">
        <f t="shared" si="3"/>
        <v>18</v>
      </c>
      <c r="AJ14" s="76">
        <f t="shared" si="3"/>
        <v>18</v>
      </c>
      <c r="AK14" s="77">
        <f t="shared" si="3"/>
        <v>18</v>
      </c>
    </row>
    <row r="15" spans="1:37" ht="12.75" customHeight="1">
      <c r="A15" s="4" t="s">
        <v>7</v>
      </c>
      <c r="B15" s="387" t="s">
        <v>24</v>
      </c>
      <c r="C15" s="387"/>
      <c r="D15" s="17">
        <v>8</v>
      </c>
      <c r="E15" s="149">
        <v>4</v>
      </c>
      <c r="F15" s="150">
        <v>6</v>
      </c>
      <c r="G15" s="149">
        <v>6.5</v>
      </c>
      <c r="H15" s="150">
        <v>9</v>
      </c>
      <c r="I15" s="149">
        <v>9</v>
      </c>
      <c r="J15" s="148"/>
      <c r="K15" s="149">
        <v>7.5</v>
      </c>
      <c r="L15" s="150">
        <v>7.5</v>
      </c>
      <c r="M15" s="149">
        <v>6.5</v>
      </c>
      <c r="N15" s="150">
        <v>9</v>
      </c>
      <c r="O15" s="149">
        <v>9</v>
      </c>
      <c r="P15" s="148"/>
      <c r="Q15" s="149">
        <v>7</v>
      </c>
      <c r="R15" s="150">
        <v>5.5</v>
      </c>
      <c r="S15" s="149">
        <v>6.5</v>
      </c>
      <c r="T15" s="150">
        <v>9</v>
      </c>
      <c r="U15" s="149">
        <v>9</v>
      </c>
      <c r="W15" s="26">
        <f t="shared" si="4"/>
        <v>32</v>
      </c>
      <c r="X15" s="27">
        <f t="shared" si="1"/>
        <v>48</v>
      </c>
      <c r="Y15" s="28">
        <f t="shared" si="1"/>
        <v>52</v>
      </c>
      <c r="Z15" s="29">
        <f t="shared" si="1"/>
        <v>72</v>
      </c>
      <c r="AA15" s="30">
        <f t="shared" si="1"/>
        <v>72</v>
      </c>
      <c r="AB15" s="31">
        <f t="shared" si="5"/>
        <v>60</v>
      </c>
      <c r="AC15" s="32">
        <f t="shared" si="2"/>
        <v>60</v>
      </c>
      <c r="AD15" s="32">
        <f t="shared" si="2"/>
        <v>52</v>
      </c>
      <c r="AE15" s="32">
        <f t="shared" si="2"/>
        <v>72</v>
      </c>
      <c r="AF15" s="33">
        <f t="shared" si="2"/>
        <v>72</v>
      </c>
      <c r="AG15" s="73">
        <f t="shared" si="6"/>
        <v>56</v>
      </c>
      <c r="AH15" s="74">
        <f t="shared" si="3"/>
        <v>44</v>
      </c>
      <c r="AI15" s="75">
        <f t="shared" si="3"/>
        <v>52</v>
      </c>
      <c r="AJ15" s="76">
        <f t="shared" si="3"/>
        <v>72</v>
      </c>
      <c r="AK15" s="77">
        <f t="shared" si="3"/>
        <v>72</v>
      </c>
    </row>
    <row r="16" spans="1:37" ht="12.75" customHeight="1">
      <c r="A16" s="4" t="s">
        <v>8</v>
      </c>
      <c r="B16" s="387" t="s">
        <v>25</v>
      </c>
      <c r="C16" s="387"/>
      <c r="D16" s="17">
        <v>6</v>
      </c>
      <c r="E16" s="149">
        <v>5</v>
      </c>
      <c r="F16" s="150">
        <v>7</v>
      </c>
      <c r="G16" s="149">
        <v>6.5</v>
      </c>
      <c r="H16" s="150">
        <v>9</v>
      </c>
      <c r="I16" s="149">
        <v>9</v>
      </c>
      <c r="J16" s="148"/>
      <c r="K16" s="149">
        <v>9.5</v>
      </c>
      <c r="L16" s="150">
        <v>7.5</v>
      </c>
      <c r="M16" s="149">
        <v>7</v>
      </c>
      <c r="N16" s="150">
        <v>9</v>
      </c>
      <c r="O16" s="149">
        <v>2</v>
      </c>
      <c r="P16" s="148"/>
      <c r="Q16" s="149">
        <v>0</v>
      </c>
      <c r="R16" s="150">
        <v>0</v>
      </c>
      <c r="S16" s="149">
        <v>0</v>
      </c>
      <c r="T16" s="150">
        <v>9</v>
      </c>
      <c r="U16" s="149">
        <v>9</v>
      </c>
      <c r="W16" s="26">
        <f t="shared" si="4"/>
        <v>30</v>
      </c>
      <c r="X16" s="27">
        <f t="shared" si="1"/>
        <v>42</v>
      </c>
      <c r="Y16" s="28">
        <f t="shared" si="1"/>
        <v>39</v>
      </c>
      <c r="Z16" s="29">
        <f t="shared" si="1"/>
        <v>54</v>
      </c>
      <c r="AA16" s="30">
        <f t="shared" si="1"/>
        <v>54</v>
      </c>
      <c r="AB16" s="31">
        <f t="shared" si="5"/>
        <v>57</v>
      </c>
      <c r="AC16" s="32">
        <f t="shared" si="2"/>
        <v>45</v>
      </c>
      <c r="AD16" s="32">
        <f t="shared" si="2"/>
        <v>42</v>
      </c>
      <c r="AE16" s="32">
        <f t="shared" si="2"/>
        <v>54</v>
      </c>
      <c r="AF16" s="33">
        <f t="shared" si="2"/>
        <v>12</v>
      </c>
      <c r="AG16" s="73">
        <f t="shared" si="6"/>
        <v>0</v>
      </c>
      <c r="AH16" s="74">
        <f t="shared" si="3"/>
        <v>0</v>
      </c>
      <c r="AI16" s="75">
        <f t="shared" si="3"/>
        <v>0</v>
      </c>
      <c r="AJ16" s="76">
        <f t="shared" si="3"/>
        <v>54</v>
      </c>
      <c r="AK16" s="77">
        <f t="shared" si="3"/>
        <v>54</v>
      </c>
    </row>
    <row r="17" spans="1:37" ht="12.75" customHeight="1">
      <c r="A17" s="4" t="s">
        <v>9</v>
      </c>
      <c r="B17" s="387" t="s">
        <v>26</v>
      </c>
      <c r="C17" s="387"/>
      <c r="D17" s="17">
        <v>2</v>
      </c>
      <c r="E17" s="149">
        <v>8</v>
      </c>
      <c r="F17" s="150">
        <v>6</v>
      </c>
      <c r="G17" s="149">
        <v>7</v>
      </c>
      <c r="H17" s="150">
        <v>9</v>
      </c>
      <c r="I17" s="149">
        <v>9</v>
      </c>
      <c r="J17" s="148"/>
      <c r="K17" s="149">
        <v>8.5</v>
      </c>
      <c r="L17" s="150">
        <v>7.5</v>
      </c>
      <c r="M17" s="149">
        <v>7</v>
      </c>
      <c r="N17" s="150">
        <v>9</v>
      </c>
      <c r="O17" s="149">
        <v>2</v>
      </c>
      <c r="P17" s="148"/>
      <c r="Q17" s="149">
        <v>0</v>
      </c>
      <c r="R17" s="150">
        <v>0</v>
      </c>
      <c r="S17" s="149">
        <v>0</v>
      </c>
      <c r="T17" s="150">
        <v>9</v>
      </c>
      <c r="U17" s="149">
        <v>9</v>
      </c>
      <c r="W17" s="26">
        <f t="shared" si="4"/>
        <v>16</v>
      </c>
      <c r="X17" s="27">
        <f t="shared" si="1"/>
        <v>12</v>
      </c>
      <c r="Y17" s="28">
        <f t="shared" si="1"/>
        <v>14</v>
      </c>
      <c r="Z17" s="29">
        <f t="shared" si="1"/>
        <v>18</v>
      </c>
      <c r="AA17" s="30">
        <f t="shared" si="1"/>
        <v>18</v>
      </c>
      <c r="AB17" s="31">
        <f t="shared" si="5"/>
        <v>17</v>
      </c>
      <c r="AC17" s="32">
        <f t="shared" si="2"/>
        <v>15</v>
      </c>
      <c r="AD17" s="32">
        <f t="shared" si="2"/>
        <v>14</v>
      </c>
      <c r="AE17" s="32">
        <f t="shared" si="2"/>
        <v>18</v>
      </c>
      <c r="AF17" s="33">
        <f t="shared" si="2"/>
        <v>4</v>
      </c>
      <c r="AG17" s="73">
        <f t="shared" si="6"/>
        <v>0</v>
      </c>
      <c r="AH17" s="74">
        <f t="shared" si="3"/>
        <v>0</v>
      </c>
      <c r="AI17" s="75">
        <f t="shared" si="3"/>
        <v>0</v>
      </c>
      <c r="AJ17" s="76">
        <f t="shared" si="3"/>
        <v>18</v>
      </c>
      <c r="AK17" s="77">
        <f t="shared" si="3"/>
        <v>18</v>
      </c>
    </row>
    <row r="18" spans="1:37" ht="12.75" customHeight="1">
      <c r="A18" s="4" t="s">
        <v>10</v>
      </c>
      <c r="B18" s="387" t="s">
        <v>27</v>
      </c>
      <c r="C18" s="387"/>
      <c r="D18" s="17">
        <v>6</v>
      </c>
      <c r="E18" s="149">
        <v>8.5</v>
      </c>
      <c r="F18" s="150">
        <v>5.5</v>
      </c>
      <c r="G18" s="149">
        <v>7</v>
      </c>
      <c r="H18" s="150">
        <v>9</v>
      </c>
      <c r="I18" s="149">
        <v>9</v>
      </c>
      <c r="J18" s="148"/>
      <c r="K18" s="149">
        <v>8.5</v>
      </c>
      <c r="L18" s="150">
        <v>6.5</v>
      </c>
      <c r="M18" s="149">
        <v>6.5</v>
      </c>
      <c r="N18" s="150">
        <v>9</v>
      </c>
      <c r="O18" s="149">
        <v>2</v>
      </c>
      <c r="P18" s="148"/>
      <c r="Q18" s="149">
        <v>0</v>
      </c>
      <c r="R18" s="150">
        <v>0</v>
      </c>
      <c r="S18" s="149">
        <v>0</v>
      </c>
      <c r="T18" s="150">
        <v>9</v>
      </c>
      <c r="U18" s="149">
        <v>9</v>
      </c>
      <c r="W18" s="26">
        <f t="shared" si="4"/>
        <v>51</v>
      </c>
      <c r="X18" s="27">
        <f t="shared" si="1"/>
        <v>33</v>
      </c>
      <c r="Y18" s="28">
        <f t="shared" si="1"/>
        <v>42</v>
      </c>
      <c r="Z18" s="29">
        <f t="shared" si="1"/>
        <v>54</v>
      </c>
      <c r="AA18" s="30">
        <f t="shared" si="1"/>
        <v>54</v>
      </c>
      <c r="AB18" s="31">
        <f t="shared" si="5"/>
        <v>51</v>
      </c>
      <c r="AC18" s="32">
        <f t="shared" si="2"/>
        <v>39</v>
      </c>
      <c r="AD18" s="32">
        <f t="shared" si="2"/>
        <v>39</v>
      </c>
      <c r="AE18" s="32">
        <f t="shared" si="2"/>
        <v>54</v>
      </c>
      <c r="AF18" s="33">
        <f t="shared" si="2"/>
        <v>12</v>
      </c>
      <c r="AG18" s="73">
        <f t="shared" si="6"/>
        <v>0</v>
      </c>
      <c r="AH18" s="74">
        <f t="shared" si="3"/>
        <v>0</v>
      </c>
      <c r="AI18" s="75">
        <f t="shared" si="3"/>
        <v>0</v>
      </c>
      <c r="AJ18" s="76">
        <f t="shared" si="3"/>
        <v>54</v>
      </c>
      <c r="AK18" s="77">
        <f t="shared" si="3"/>
        <v>54</v>
      </c>
    </row>
    <row r="19" spans="1:37" ht="12.75" customHeight="1">
      <c r="A19" s="4" t="s">
        <v>11</v>
      </c>
      <c r="B19" s="387" t="s">
        <v>28</v>
      </c>
      <c r="C19" s="387"/>
      <c r="D19" s="17">
        <v>12</v>
      </c>
      <c r="E19" s="149">
        <v>7</v>
      </c>
      <c r="F19" s="150">
        <v>5</v>
      </c>
      <c r="G19" s="149">
        <v>6.5</v>
      </c>
      <c r="H19" s="150">
        <v>9</v>
      </c>
      <c r="I19" s="149">
        <v>9</v>
      </c>
      <c r="J19" s="148"/>
      <c r="K19" s="149">
        <v>7.5</v>
      </c>
      <c r="L19" s="150">
        <v>6</v>
      </c>
      <c r="M19" s="149">
        <v>7</v>
      </c>
      <c r="N19" s="150">
        <v>9</v>
      </c>
      <c r="O19" s="149">
        <v>2</v>
      </c>
      <c r="P19" s="148"/>
      <c r="Q19" s="149">
        <v>0</v>
      </c>
      <c r="R19" s="150">
        <v>0</v>
      </c>
      <c r="S19" s="149">
        <v>0</v>
      </c>
      <c r="T19" s="150">
        <v>9</v>
      </c>
      <c r="U19" s="149">
        <v>9</v>
      </c>
      <c r="W19" s="26">
        <f t="shared" si="4"/>
        <v>84</v>
      </c>
      <c r="X19" s="27">
        <f t="shared" si="1"/>
        <v>60</v>
      </c>
      <c r="Y19" s="28">
        <f t="shared" si="1"/>
        <v>78</v>
      </c>
      <c r="Z19" s="29">
        <f t="shared" si="1"/>
        <v>108</v>
      </c>
      <c r="AA19" s="30">
        <f t="shared" si="1"/>
        <v>108</v>
      </c>
      <c r="AB19" s="31">
        <f t="shared" si="5"/>
        <v>90</v>
      </c>
      <c r="AC19" s="32">
        <f t="shared" si="2"/>
        <v>72</v>
      </c>
      <c r="AD19" s="32">
        <f t="shared" si="2"/>
        <v>84</v>
      </c>
      <c r="AE19" s="32">
        <f t="shared" si="2"/>
        <v>108</v>
      </c>
      <c r="AF19" s="33">
        <f t="shared" si="2"/>
        <v>24</v>
      </c>
      <c r="AG19" s="73">
        <f t="shared" si="6"/>
        <v>0</v>
      </c>
      <c r="AH19" s="74">
        <f t="shared" si="3"/>
        <v>0</v>
      </c>
      <c r="AI19" s="75">
        <f t="shared" si="3"/>
        <v>0</v>
      </c>
      <c r="AJ19" s="76">
        <f t="shared" si="3"/>
        <v>108</v>
      </c>
      <c r="AK19" s="77">
        <f t="shared" si="3"/>
        <v>108</v>
      </c>
    </row>
    <row r="20" spans="1:37" ht="12.75" customHeight="1">
      <c r="A20" s="4" t="s">
        <v>12</v>
      </c>
      <c r="B20" s="387" t="s">
        <v>29</v>
      </c>
      <c r="C20" s="387"/>
      <c r="D20" s="17">
        <v>12</v>
      </c>
      <c r="E20" s="149">
        <v>4</v>
      </c>
      <c r="F20" s="150">
        <v>5.5</v>
      </c>
      <c r="G20" s="149">
        <v>7</v>
      </c>
      <c r="H20" s="150">
        <v>9</v>
      </c>
      <c r="I20" s="149">
        <v>9</v>
      </c>
      <c r="J20" s="148"/>
      <c r="K20" s="149">
        <v>7</v>
      </c>
      <c r="L20" s="150">
        <v>5.5</v>
      </c>
      <c r="M20" s="149">
        <v>7.5</v>
      </c>
      <c r="N20" s="150">
        <v>9</v>
      </c>
      <c r="O20" s="149">
        <v>2</v>
      </c>
      <c r="P20" s="148"/>
      <c r="Q20" s="149">
        <v>0</v>
      </c>
      <c r="R20" s="150">
        <v>0</v>
      </c>
      <c r="S20" s="149">
        <v>0</v>
      </c>
      <c r="T20" s="150">
        <v>9</v>
      </c>
      <c r="U20" s="149">
        <v>9</v>
      </c>
      <c r="W20" s="26">
        <f t="shared" si="4"/>
        <v>48</v>
      </c>
      <c r="X20" s="27">
        <f t="shared" si="1"/>
        <v>66</v>
      </c>
      <c r="Y20" s="28">
        <f t="shared" si="1"/>
        <v>84</v>
      </c>
      <c r="Z20" s="29">
        <f t="shared" si="1"/>
        <v>108</v>
      </c>
      <c r="AA20" s="30">
        <f t="shared" si="1"/>
        <v>108</v>
      </c>
      <c r="AB20" s="31">
        <f t="shared" si="5"/>
        <v>84</v>
      </c>
      <c r="AC20" s="32">
        <f t="shared" si="2"/>
        <v>66</v>
      </c>
      <c r="AD20" s="32">
        <f t="shared" si="2"/>
        <v>90</v>
      </c>
      <c r="AE20" s="32">
        <f t="shared" si="2"/>
        <v>108</v>
      </c>
      <c r="AF20" s="33">
        <f t="shared" si="2"/>
        <v>24</v>
      </c>
      <c r="AG20" s="73">
        <f t="shared" si="6"/>
        <v>0</v>
      </c>
      <c r="AH20" s="74">
        <f t="shared" si="3"/>
        <v>0</v>
      </c>
      <c r="AI20" s="75">
        <f t="shared" si="3"/>
        <v>0</v>
      </c>
      <c r="AJ20" s="76">
        <f t="shared" si="3"/>
        <v>108</v>
      </c>
      <c r="AK20" s="77">
        <f t="shared" si="3"/>
        <v>108</v>
      </c>
    </row>
    <row r="21" spans="1:39" ht="12.75" customHeight="1">
      <c r="A21" s="4" t="s">
        <v>13</v>
      </c>
      <c r="B21" s="387" t="s">
        <v>30</v>
      </c>
      <c r="C21" s="387"/>
      <c r="D21" s="17">
        <v>14</v>
      </c>
      <c r="E21" s="149">
        <v>3.5</v>
      </c>
      <c r="F21" s="150">
        <v>4.5</v>
      </c>
      <c r="G21" s="149">
        <v>7</v>
      </c>
      <c r="H21" s="150">
        <v>9</v>
      </c>
      <c r="I21" s="149">
        <v>9</v>
      </c>
      <c r="J21" s="148"/>
      <c r="K21" s="149">
        <v>6</v>
      </c>
      <c r="L21" s="150">
        <v>5.5</v>
      </c>
      <c r="M21" s="149">
        <v>6.5</v>
      </c>
      <c r="N21" s="150">
        <v>9</v>
      </c>
      <c r="O21" s="149">
        <v>2</v>
      </c>
      <c r="P21" s="148"/>
      <c r="Q21" s="149">
        <v>0</v>
      </c>
      <c r="R21" s="150">
        <v>0</v>
      </c>
      <c r="S21" s="149">
        <v>0</v>
      </c>
      <c r="T21" s="150">
        <v>9</v>
      </c>
      <c r="U21" s="149">
        <v>9</v>
      </c>
      <c r="W21" s="26">
        <f t="shared" si="4"/>
        <v>49</v>
      </c>
      <c r="X21" s="27">
        <f t="shared" si="1"/>
        <v>63</v>
      </c>
      <c r="Y21" s="28">
        <f t="shared" si="1"/>
        <v>98</v>
      </c>
      <c r="Z21" s="29">
        <f t="shared" si="1"/>
        <v>126</v>
      </c>
      <c r="AA21" s="30">
        <f t="shared" si="1"/>
        <v>126</v>
      </c>
      <c r="AB21" s="31">
        <f t="shared" si="5"/>
        <v>84</v>
      </c>
      <c r="AC21" s="32">
        <f t="shared" si="2"/>
        <v>77</v>
      </c>
      <c r="AD21" s="32">
        <f t="shared" si="2"/>
        <v>91</v>
      </c>
      <c r="AE21" s="32">
        <f t="shared" si="2"/>
        <v>126</v>
      </c>
      <c r="AF21" s="33">
        <f t="shared" si="2"/>
        <v>28</v>
      </c>
      <c r="AG21" s="73">
        <f t="shared" si="6"/>
        <v>0</v>
      </c>
      <c r="AH21" s="74">
        <f t="shared" si="3"/>
        <v>0</v>
      </c>
      <c r="AI21" s="75">
        <f t="shared" si="3"/>
        <v>0</v>
      </c>
      <c r="AJ21" s="76">
        <f t="shared" si="3"/>
        <v>126</v>
      </c>
      <c r="AK21" s="77">
        <f t="shared" si="3"/>
        <v>126</v>
      </c>
      <c r="AM21" s="135"/>
    </row>
    <row r="22" spans="1:39" ht="12.75" customHeight="1">
      <c r="A22" s="4" t="s">
        <v>14</v>
      </c>
      <c r="B22" s="387" t="s">
        <v>23</v>
      </c>
      <c r="C22" s="387"/>
      <c r="D22" s="17">
        <v>7</v>
      </c>
      <c r="E22" s="149">
        <v>5</v>
      </c>
      <c r="F22" s="150">
        <v>5</v>
      </c>
      <c r="G22" s="149">
        <v>6.5</v>
      </c>
      <c r="H22" s="150">
        <v>9</v>
      </c>
      <c r="I22" s="149">
        <v>9</v>
      </c>
      <c r="J22" s="148"/>
      <c r="K22" s="149">
        <v>7</v>
      </c>
      <c r="L22" s="150">
        <v>6.5</v>
      </c>
      <c r="M22" s="149">
        <v>7</v>
      </c>
      <c r="N22" s="150">
        <v>9</v>
      </c>
      <c r="O22" s="149">
        <v>2</v>
      </c>
      <c r="P22" s="148"/>
      <c r="Q22" s="149">
        <v>0</v>
      </c>
      <c r="R22" s="150">
        <v>0</v>
      </c>
      <c r="S22" s="149">
        <v>0</v>
      </c>
      <c r="T22" s="150">
        <v>9</v>
      </c>
      <c r="U22" s="149">
        <v>9</v>
      </c>
      <c r="W22" s="26">
        <f t="shared" si="4"/>
        <v>35</v>
      </c>
      <c r="X22" s="27">
        <f t="shared" si="1"/>
        <v>35</v>
      </c>
      <c r="Y22" s="28">
        <f t="shared" si="1"/>
        <v>45.5</v>
      </c>
      <c r="Z22" s="29">
        <f t="shared" si="1"/>
        <v>63</v>
      </c>
      <c r="AA22" s="30">
        <f t="shared" si="1"/>
        <v>63</v>
      </c>
      <c r="AB22" s="31">
        <f t="shared" si="5"/>
        <v>49</v>
      </c>
      <c r="AC22" s="32">
        <f t="shared" si="2"/>
        <v>45.5</v>
      </c>
      <c r="AD22" s="32">
        <f t="shared" si="2"/>
        <v>49</v>
      </c>
      <c r="AE22" s="32">
        <f t="shared" si="2"/>
        <v>63</v>
      </c>
      <c r="AF22" s="33">
        <f t="shared" si="2"/>
        <v>14</v>
      </c>
      <c r="AG22" s="73">
        <f t="shared" si="6"/>
        <v>0</v>
      </c>
      <c r="AH22" s="74">
        <f t="shared" si="3"/>
        <v>0</v>
      </c>
      <c r="AI22" s="75">
        <f t="shared" si="3"/>
        <v>0</v>
      </c>
      <c r="AJ22" s="76">
        <f t="shared" si="3"/>
        <v>63</v>
      </c>
      <c r="AK22" s="77">
        <f t="shared" si="3"/>
        <v>63</v>
      </c>
      <c r="AM22" s="135"/>
    </row>
    <row r="23" spans="1:39" ht="12.75" customHeight="1">
      <c r="A23" s="4" t="s">
        <v>15</v>
      </c>
      <c r="B23" s="387" t="s">
        <v>31</v>
      </c>
      <c r="C23" s="387"/>
      <c r="D23" s="17">
        <v>18</v>
      </c>
      <c r="E23" s="149">
        <v>3.5</v>
      </c>
      <c r="F23" s="150">
        <v>4.5</v>
      </c>
      <c r="G23" s="149">
        <v>6</v>
      </c>
      <c r="H23" s="150">
        <v>9</v>
      </c>
      <c r="I23" s="149">
        <v>9</v>
      </c>
      <c r="J23" s="148"/>
      <c r="K23" s="149">
        <v>6</v>
      </c>
      <c r="L23" s="150">
        <v>5.5</v>
      </c>
      <c r="M23" s="149">
        <v>6.5</v>
      </c>
      <c r="N23" s="150">
        <v>9</v>
      </c>
      <c r="O23" s="149">
        <v>2</v>
      </c>
      <c r="P23" s="148"/>
      <c r="Q23" s="149">
        <v>0</v>
      </c>
      <c r="R23" s="150">
        <v>0</v>
      </c>
      <c r="S23" s="149">
        <v>0</v>
      </c>
      <c r="T23" s="150">
        <v>9</v>
      </c>
      <c r="U23" s="149">
        <v>9</v>
      </c>
      <c r="W23" s="26">
        <f t="shared" si="4"/>
        <v>63</v>
      </c>
      <c r="X23" s="27">
        <f t="shared" si="1"/>
        <v>81</v>
      </c>
      <c r="Y23" s="28">
        <f t="shared" si="1"/>
        <v>108</v>
      </c>
      <c r="Z23" s="29">
        <f t="shared" si="1"/>
        <v>162</v>
      </c>
      <c r="AA23" s="30">
        <f t="shared" si="1"/>
        <v>162</v>
      </c>
      <c r="AB23" s="31">
        <f t="shared" si="5"/>
        <v>108</v>
      </c>
      <c r="AC23" s="32">
        <f t="shared" si="2"/>
        <v>99</v>
      </c>
      <c r="AD23" s="32">
        <f t="shared" si="2"/>
        <v>117</v>
      </c>
      <c r="AE23" s="32">
        <f t="shared" si="2"/>
        <v>162</v>
      </c>
      <c r="AF23" s="33">
        <f t="shared" si="2"/>
        <v>36</v>
      </c>
      <c r="AG23" s="73">
        <f t="shared" si="6"/>
        <v>0</v>
      </c>
      <c r="AH23" s="74">
        <f t="shared" si="3"/>
        <v>0</v>
      </c>
      <c r="AI23" s="75">
        <f t="shared" si="3"/>
        <v>0</v>
      </c>
      <c r="AJ23" s="76">
        <f t="shared" si="3"/>
        <v>162</v>
      </c>
      <c r="AK23" s="77">
        <f t="shared" si="3"/>
        <v>162</v>
      </c>
      <c r="AM23" s="135"/>
    </row>
    <row r="24" spans="1:39" ht="12.75" customHeight="1">
      <c r="A24" s="4" t="s">
        <v>16</v>
      </c>
      <c r="B24" s="387" t="s">
        <v>32</v>
      </c>
      <c r="C24" s="387"/>
      <c r="D24" s="17">
        <v>10</v>
      </c>
      <c r="E24" s="149">
        <v>6</v>
      </c>
      <c r="F24" s="150">
        <v>6</v>
      </c>
      <c r="G24" s="149">
        <v>7</v>
      </c>
      <c r="H24" s="150">
        <v>9</v>
      </c>
      <c r="I24" s="149">
        <v>9</v>
      </c>
      <c r="J24" s="148"/>
      <c r="K24" s="149">
        <v>0</v>
      </c>
      <c r="L24" s="150">
        <v>0</v>
      </c>
      <c r="M24" s="149">
        <v>0</v>
      </c>
      <c r="N24" s="150">
        <v>9</v>
      </c>
      <c r="O24" s="149">
        <v>2</v>
      </c>
      <c r="P24" s="148"/>
      <c r="Q24" s="149">
        <v>0</v>
      </c>
      <c r="R24" s="150">
        <v>0</v>
      </c>
      <c r="S24" s="149">
        <v>0</v>
      </c>
      <c r="T24" s="150">
        <v>9</v>
      </c>
      <c r="U24" s="149">
        <v>9</v>
      </c>
      <c r="W24" s="26">
        <f t="shared" si="4"/>
        <v>60</v>
      </c>
      <c r="X24" s="27">
        <f t="shared" si="1"/>
        <v>60</v>
      </c>
      <c r="Y24" s="28">
        <f t="shared" si="1"/>
        <v>70</v>
      </c>
      <c r="Z24" s="29">
        <f t="shared" si="1"/>
        <v>90</v>
      </c>
      <c r="AA24" s="30">
        <f t="shared" si="1"/>
        <v>90</v>
      </c>
      <c r="AB24" s="31">
        <f t="shared" si="5"/>
        <v>0</v>
      </c>
      <c r="AC24" s="32">
        <f t="shared" si="2"/>
        <v>0</v>
      </c>
      <c r="AD24" s="32">
        <f t="shared" si="2"/>
        <v>0</v>
      </c>
      <c r="AE24" s="32">
        <f t="shared" si="2"/>
        <v>90</v>
      </c>
      <c r="AF24" s="33">
        <f t="shared" si="2"/>
        <v>20</v>
      </c>
      <c r="AG24" s="73">
        <f t="shared" si="6"/>
        <v>0</v>
      </c>
      <c r="AH24" s="74">
        <f t="shared" si="3"/>
        <v>0</v>
      </c>
      <c r="AI24" s="75">
        <f t="shared" si="3"/>
        <v>0</v>
      </c>
      <c r="AJ24" s="76">
        <f t="shared" si="3"/>
        <v>90</v>
      </c>
      <c r="AK24" s="77">
        <f t="shared" si="3"/>
        <v>90</v>
      </c>
      <c r="AM24" s="135"/>
    </row>
    <row r="25" spans="1:39" ht="12.75" customHeight="1">
      <c r="A25" s="4" t="s">
        <v>17</v>
      </c>
      <c r="B25" s="387" t="s">
        <v>33</v>
      </c>
      <c r="C25" s="387"/>
      <c r="D25" s="17">
        <v>10</v>
      </c>
      <c r="E25" s="149">
        <v>6.5</v>
      </c>
      <c r="F25" s="150">
        <v>6.5</v>
      </c>
      <c r="G25" s="149">
        <v>7</v>
      </c>
      <c r="H25" s="150">
        <v>9</v>
      </c>
      <c r="I25" s="149">
        <v>9</v>
      </c>
      <c r="J25" s="148"/>
      <c r="K25" s="149">
        <v>0</v>
      </c>
      <c r="L25" s="150">
        <v>0</v>
      </c>
      <c r="M25" s="149">
        <v>0</v>
      </c>
      <c r="N25" s="150">
        <v>9</v>
      </c>
      <c r="O25" s="149">
        <v>2</v>
      </c>
      <c r="P25" s="148"/>
      <c r="Q25" s="149">
        <v>0</v>
      </c>
      <c r="R25" s="150">
        <v>0</v>
      </c>
      <c r="S25" s="149">
        <v>0</v>
      </c>
      <c r="T25" s="150">
        <v>9</v>
      </c>
      <c r="U25" s="149">
        <v>9</v>
      </c>
      <c r="W25" s="26">
        <f t="shared" si="4"/>
        <v>65</v>
      </c>
      <c r="X25" s="27">
        <f t="shared" si="1"/>
        <v>65</v>
      </c>
      <c r="Y25" s="28">
        <f t="shared" si="1"/>
        <v>70</v>
      </c>
      <c r="Z25" s="29">
        <f t="shared" si="1"/>
        <v>90</v>
      </c>
      <c r="AA25" s="30">
        <f t="shared" si="1"/>
        <v>90</v>
      </c>
      <c r="AB25" s="31">
        <f t="shared" si="5"/>
        <v>0</v>
      </c>
      <c r="AC25" s="32">
        <f t="shared" si="2"/>
        <v>0</v>
      </c>
      <c r="AD25" s="32">
        <f t="shared" si="2"/>
        <v>0</v>
      </c>
      <c r="AE25" s="32">
        <f t="shared" si="2"/>
        <v>90</v>
      </c>
      <c r="AF25" s="33">
        <f t="shared" si="2"/>
        <v>20</v>
      </c>
      <c r="AG25" s="73">
        <f t="shared" si="6"/>
        <v>0</v>
      </c>
      <c r="AH25" s="74">
        <f t="shared" si="3"/>
        <v>0</v>
      </c>
      <c r="AI25" s="75">
        <f t="shared" si="3"/>
        <v>0</v>
      </c>
      <c r="AJ25" s="76">
        <f t="shared" si="3"/>
        <v>90</v>
      </c>
      <c r="AK25" s="77">
        <f t="shared" si="3"/>
        <v>90</v>
      </c>
      <c r="AM25" s="135"/>
    </row>
    <row r="26" spans="1:37" ht="12.75" customHeight="1">
      <c r="A26" s="4" t="s">
        <v>18</v>
      </c>
      <c r="B26" s="387" t="s">
        <v>34</v>
      </c>
      <c r="C26" s="387"/>
      <c r="D26" s="17">
        <v>10</v>
      </c>
      <c r="E26" s="149">
        <v>5</v>
      </c>
      <c r="F26" s="150">
        <v>6.5</v>
      </c>
      <c r="G26" s="149">
        <v>6</v>
      </c>
      <c r="H26" s="150">
        <v>9</v>
      </c>
      <c r="I26" s="149">
        <v>9</v>
      </c>
      <c r="J26" s="148"/>
      <c r="K26" s="149">
        <v>0</v>
      </c>
      <c r="L26" s="150">
        <v>0</v>
      </c>
      <c r="M26" s="149">
        <v>0</v>
      </c>
      <c r="N26" s="150">
        <v>9</v>
      </c>
      <c r="O26" s="149">
        <v>9</v>
      </c>
      <c r="P26" s="148"/>
      <c r="Q26" s="149">
        <v>0</v>
      </c>
      <c r="R26" s="150">
        <v>0</v>
      </c>
      <c r="S26" s="149">
        <v>0</v>
      </c>
      <c r="T26" s="150">
        <v>9</v>
      </c>
      <c r="U26" s="149">
        <v>9</v>
      </c>
      <c r="W26" s="26">
        <f t="shared" si="4"/>
        <v>50</v>
      </c>
      <c r="X26" s="27">
        <f t="shared" si="1"/>
        <v>65</v>
      </c>
      <c r="Y26" s="28">
        <f t="shared" si="1"/>
        <v>60</v>
      </c>
      <c r="Z26" s="29">
        <f t="shared" si="1"/>
        <v>90</v>
      </c>
      <c r="AA26" s="30">
        <f t="shared" si="1"/>
        <v>90</v>
      </c>
      <c r="AB26" s="31">
        <f t="shared" si="5"/>
        <v>0</v>
      </c>
      <c r="AC26" s="32">
        <f t="shared" si="2"/>
        <v>0</v>
      </c>
      <c r="AD26" s="32">
        <f t="shared" si="2"/>
        <v>0</v>
      </c>
      <c r="AE26" s="32">
        <f t="shared" si="2"/>
        <v>90</v>
      </c>
      <c r="AF26" s="33">
        <f t="shared" si="2"/>
        <v>90</v>
      </c>
      <c r="AG26" s="73">
        <f t="shared" si="6"/>
        <v>0</v>
      </c>
      <c r="AH26" s="74">
        <f t="shared" si="3"/>
        <v>0</v>
      </c>
      <c r="AI26" s="75">
        <f t="shared" si="3"/>
        <v>0</v>
      </c>
      <c r="AJ26" s="76">
        <f t="shared" si="3"/>
        <v>90</v>
      </c>
      <c r="AK26" s="77">
        <f t="shared" si="3"/>
        <v>90</v>
      </c>
    </row>
    <row r="27" spans="1:39" ht="12.75" customHeight="1">
      <c r="A27" s="4" t="s">
        <v>19</v>
      </c>
      <c r="B27" s="387" t="s">
        <v>35</v>
      </c>
      <c r="C27" s="387"/>
      <c r="D27" s="17">
        <v>8</v>
      </c>
      <c r="E27" s="149">
        <v>0</v>
      </c>
      <c r="F27" s="150">
        <v>0</v>
      </c>
      <c r="G27" s="149">
        <v>5</v>
      </c>
      <c r="H27" s="150">
        <v>9</v>
      </c>
      <c r="I27" s="149">
        <v>9</v>
      </c>
      <c r="J27" s="148"/>
      <c r="K27" s="149">
        <v>0</v>
      </c>
      <c r="L27" s="150">
        <v>0</v>
      </c>
      <c r="M27" s="149">
        <v>0</v>
      </c>
      <c r="N27" s="150">
        <v>9</v>
      </c>
      <c r="O27" s="149">
        <v>9</v>
      </c>
      <c r="P27" s="148"/>
      <c r="Q27" s="149">
        <v>0</v>
      </c>
      <c r="R27" s="150">
        <v>0</v>
      </c>
      <c r="S27" s="149">
        <v>0</v>
      </c>
      <c r="T27" s="150">
        <v>9</v>
      </c>
      <c r="U27" s="149">
        <v>9</v>
      </c>
      <c r="W27" s="26">
        <f t="shared" si="4"/>
        <v>0</v>
      </c>
      <c r="X27" s="27">
        <f t="shared" si="1"/>
        <v>0</v>
      </c>
      <c r="Y27" s="28">
        <f t="shared" si="1"/>
        <v>40</v>
      </c>
      <c r="Z27" s="29">
        <f t="shared" si="1"/>
        <v>72</v>
      </c>
      <c r="AA27" s="30">
        <f t="shared" si="1"/>
        <v>72</v>
      </c>
      <c r="AB27" s="31">
        <f t="shared" si="5"/>
        <v>0</v>
      </c>
      <c r="AC27" s="32">
        <f t="shared" si="2"/>
        <v>0</v>
      </c>
      <c r="AD27" s="32">
        <f t="shared" si="2"/>
        <v>0</v>
      </c>
      <c r="AE27" s="32">
        <f t="shared" si="2"/>
        <v>72</v>
      </c>
      <c r="AF27" s="33">
        <f t="shared" si="2"/>
        <v>72</v>
      </c>
      <c r="AG27" s="73">
        <f t="shared" si="6"/>
        <v>0</v>
      </c>
      <c r="AH27" s="74">
        <f t="shared" si="3"/>
        <v>0</v>
      </c>
      <c r="AI27" s="75">
        <f t="shared" si="3"/>
        <v>0</v>
      </c>
      <c r="AJ27" s="76">
        <f t="shared" si="3"/>
        <v>72</v>
      </c>
      <c r="AK27" s="77">
        <f t="shared" si="3"/>
        <v>72</v>
      </c>
      <c r="AM27" s="135"/>
    </row>
    <row r="28" spans="1:39" ht="12.75" customHeight="1" thickBot="1">
      <c r="A28" s="4" t="s">
        <v>20</v>
      </c>
      <c r="B28" s="387" t="s">
        <v>36</v>
      </c>
      <c r="C28" s="387"/>
      <c r="D28" s="17">
        <v>5</v>
      </c>
      <c r="E28" s="149">
        <v>8</v>
      </c>
      <c r="F28" s="150">
        <v>4</v>
      </c>
      <c r="G28" s="149">
        <v>7</v>
      </c>
      <c r="H28" s="150">
        <v>9</v>
      </c>
      <c r="I28" s="149">
        <v>9</v>
      </c>
      <c r="J28" s="148"/>
      <c r="K28" s="149">
        <v>5</v>
      </c>
      <c r="L28" s="150">
        <v>4</v>
      </c>
      <c r="M28" s="149">
        <v>5</v>
      </c>
      <c r="N28" s="150">
        <v>9</v>
      </c>
      <c r="O28" s="149">
        <v>9</v>
      </c>
      <c r="P28" s="148"/>
      <c r="Q28" s="149">
        <v>10</v>
      </c>
      <c r="R28" s="150">
        <v>5</v>
      </c>
      <c r="S28" s="149">
        <v>5</v>
      </c>
      <c r="T28" s="150">
        <v>9</v>
      </c>
      <c r="U28" s="149">
        <v>9</v>
      </c>
      <c r="W28" s="34">
        <f t="shared" si="4"/>
        <v>40</v>
      </c>
      <c r="X28" s="35">
        <f t="shared" si="1"/>
        <v>20</v>
      </c>
      <c r="Y28" s="36">
        <f t="shared" si="1"/>
        <v>35</v>
      </c>
      <c r="Z28" s="37">
        <f t="shared" si="1"/>
        <v>45</v>
      </c>
      <c r="AA28" s="38">
        <f t="shared" si="1"/>
        <v>45</v>
      </c>
      <c r="AB28" s="39">
        <f t="shared" si="5"/>
        <v>25</v>
      </c>
      <c r="AC28" s="40">
        <f t="shared" si="2"/>
        <v>20</v>
      </c>
      <c r="AD28" s="40">
        <f t="shared" si="2"/>
        <v>25</v>
      </c>
      <c r="AE28" s="40">
        <f t="shared" si="2"/>
        <v>45</v>
      </c>
      <c r="AF28" s="41">
        <f t="shared" si="2"/>
        <v>45</v>
      </c>
      <c r="AG28" s="78">
        <f t="shared" si="6"/>
        <v>50</v>
      </c>
      <c r="AH28" s="79">
        <f t="shared" si="3"/>
        <v>25</v>
      </c>
      <c r="AI28" s="80">
        <f t="shared" si="3"/>
        <v>25</v>
      </c>
      <c r="AJ28" s="81">
        <f t="shared" si="3"/>
        <v>45</v>
      </c>
      <c r="AK28" s="82">
        <f t="shared" si="3"/>
        <v>45</v>
      </c>
      <c r="AM28" s="135"/>
    </row>
    <row r="29" spans="1:37" ht="15.75" customHeight="1" thickBot="1">
      <c r="A29" s="404"/>
      <c r="B29" s="405"/>
      <c r="C29" s="405"/>
      <c r="D29" s="406"/>
      <c r="E29" s="134" t="str">
        <f>IF(E13&gt;10,"ERROR",IF(E14&gt;10,"ERROR",IF(E15&gt;10,"ERROR",IF(E16&gt;10,"ERROR",IF(E17&gt;10,"ERROR",IF(E18&gt;10,"ERROR",IF(E19&gt;10,"ERROR",IF(E20&gt;10,"ERROR"," "))))))))</f>
        <v> </v>
      </c>
      <c r="F29" s="134" t="str">
        <f>IF(F13&gt;10,"ERROR",IF(F14&gt;10,"ERROR",IF(F15&gt;10,"ERROR",IF(F16&gt;10,"ERROR",IF(F17&gt;10,"ERROR",IF(F18&gt;10,"ERROR",IF(F19&gt;10,"ERROR",IF(F20&gt;10,"ERROR"," "))))))))</f>
        <v> </v>
      </c>
      <c r="G29" s="134" t="str">
        <f>IF(G13&gt;10,"ERROR",IF(G14&gt;10,"ERROR",IF(G15&gt;10,"ERROR",IF(G16&gt;10,"ERROR",IF(G17&gt;10,"ERROR",IF(G18&gt;10,"ERROR",IF(G19&gt;10,"ERROR",IF(G20&gt;10,"ERROR"," "))))))))</f>
        <v> </v>
      </c>
      <c r="H29" s="134" t="str">
        <f>IF(H13&gt;10,"ERROR",IF(H14&gt;10,"ERROR",IF(H15&gt;10,"ERROR",IF(H16&gt;10,"ERROR",IF(H17&gt;10,"ERROR",IF(H18&gt;10,"ERROR",IF(H19&gt;10,"ERROR",IF(H20&gt;10,"ERROR"," "))))))))</f>
        <v> </v>
      </c>
      <c r="I29" s="134" t="str">
        <f>IF(I13&gt;10,"ERROR",IF(I14&gt;10,"ERROR",IF(I15&gt;10,"ERROR",IF(I16&gt;10,"ERROR",IF(I17&gt;10,"ERROR",IF(I18&gt;10,"ERROR",IF(I19&gt;10,"ERROR",IF(I20&gt;10,"ERROR"," "))))))))</f>
        <v> </v>
      </c>
      <c r="K29" s="134" t="str">
        <f>IF(K13&gt;10,"ERROR",IF(K14&gt;10,"ERROR",IF(K15&gt;10,"ERROR",IF(K16&gt;10,"ERROR",IF(K17&gt;10,"ERROR",IF(K18&gt;10,"ERROR",IF(K19&gt;10,"ERROR",IF(K20&gt;10,"ERROR"," "))))))))</f>
        <v> </v>
      </c>
      <c r="L29" s="134" t="str">
        <f>IF(L13&gt;10,"ERROR",IF(L14&gt;10,"ERROR",IF(L15&gt;10,"ERROR",IF(L16&gt;10,"ERROR",IF(L17&gt;10,"ERROR",IF(L18&gt;10,"ERROR",IF(L19&gt;10,"ERROR",IF(L20&gt;10,"ERROR"," "))))))))</f>
        <v> </v>
      </c>
      <c r="M29" s="134" t="str">
        <f>IF(M13&gt;10,"ERROR",IF(M14&gt;10,"ERROR",IF(M15&gt;10,"ERROR",IF(M16&gt;10,"ERROR",IF(M17&gt;10,"ERROR",IF(M18&gt;10,"ERROR",IF(M19&gt;10,"ERROR",IF(M20&gt;10,"ERROR"," "))))))))</f>
        <v> </v>
      </c>
      <c r="N29" s="134" t="str">
        <f>IF(N13&gt;10,"ERROR",IF(N14&gt;10,"ERROR",IF(N15&gt;10,"ERROR",IF(N16&gt;10,"ERROR",IF(N17&gt;10,"ERROR",IF(N18&gt;10,"ERROR",IF(N19&gt;10,"ERROR",IF(N20&gt;10,"ERROR"," "))))))))</f>
        <v> </v>
      </c>
      <c r="O29" s="134" t="str">
        <f>IF(O13&gt;10,"ERROR",IF(O14&gt;10,"ERROR",IF(O15&gt;10,"ERROR",IF(O16&gt;10,"ERROR",IF(O17&gt;10,"ERROR",IF(O18&gt;10,"ERROR",IF(O19&gt;10,"ERROR",IF(O20&gt;10,"ERROR"," "))))))))</f>
        <v> </v>
      </c>
      <c r="Q29" s="134" t="str">
        <f>IF(Q13&gt;10,"ERROR",IF(Q14&gt;10,"ERROR",IF(Q15&gt;10,"ERROR",IF(Q16&gt;10,"ERROR",IF(Q17&gt;10,"ERROR",IF(Q18&gt;10,"ERROR",IF(Q19&gt;10,"ERROR",IF(Q20&gt;10,"ERROR"," "))))))))</f>
        <v> </v>
      </c>
      <c r="R29" s="134" t="str">
        <f>IF(R13&gt;10,"ERROR",IF(R14&gt;10,"ERROR",IF(R15&gt;10,"ERROR",IF(R16&gt;10,"ERROR",IF(R17&gt;10,"ERROR",IF(R18&gt;10,"ERROR",IF(R19&gt;10,"ERROR",IF(R20&gt;10,"ERROR"," "))))))))</f>
        <v> </v>
      </c>
      <c r="S29" s="134" t="str">
        <f>IF(S13&gt;10,"ERROR",IF(S14&gt;10,"ERROR",IF(S15&gt;10,"ERROR",IF(S16&gt;10,"ERROR",IF(S17&gt;10,"ERROR",IF(S18&gt;10,"ERROR",IF(S19&gt;10,"ERROR",IF(S20&gt;10,"ERROR"," "))))))))</f>
        <v> </v>
      </c>
      <c r="T29" s="134" t="str">
        <f>IF(T13&gt;10,"ERROR",IF(T14&gt;10,"ERROR",IF(T15&gt;10,"ERROR",IF(T16&gt;10,"ERROR",IF(T17&gt;10,"ERROR",IF(T18&gt;10,"ERROR",IF(T19&gt;10,"ERROR",IF(T20&gt;10,"ERROR"," "))))))))</f>
        <v> </v>
      </c>
      <c r="U29" s="134" t="str">
        <f>IF(U13&gt;10,"ERROR",IF(U14&gt;10,"ERROR",IF(U15&gt;10,"ERROR",IF(U16&gt;10,"ERROR",IF(U17&gt;10,"ERROR",IF(U18&gt;10,"ERROR",IF(U19&gt;10,"ERROR",IF(U20&gt;10,"ERROR"," "))))))))</f>
        <v> </v>
      </c>
      <c r="W29" s="42">
        <f>SUM(W13:W28)</f>
        <v>643</v>
      </c>
      <c r="X29" s="43">
        <f aca="true" t="shared" si="7" ref="X29:AK29">SUM(X13:X28)</f>
        <v>660</v>
      </c>
      <c r="Y29" s="43">
        <f t="shared" si="7"/>
        <v>849.5</v>
      </c>
      <c r="Z29" s="43">
        <f t="shared" si="7"/>
        <v>1180</v>
      </c>
      <c r="AA29" s="44">
        <f t="shared" si="7"/>
        <v>1180</v>
      </c>
      <c r="AB29" s="42">
        <f t="shared" si="7"/>
        <v>653</v>
      </c>
      <c r="AC29" s="43">
        <f t="shared" si="7"/>
        <v>562.5</v>
      </c>
      <c r="AD29" s="43">
        <f t="shared" si="7"/>
        <v>629</v>
      </c>
      <c r="AE29" s="43">
        <f t="shared" si="7"/>
        <v>1180</v>
      </c>
      <c r="AF29" s="44">
        <f t="shared" si="7"/>
        <v>501</v>
      </c>
      <c r="AG29" s="45">
        <f t="shared" si="7"/>
        <v>136</v>
      </c>
      <c r="AH29" s="46">
        <f t="shared" si="7"/>
        <v>91</v>
      </c>
      <c r="AI29" s="46">
        <f t="shared" si="7"/>
        <v>105</v>
      </c>
      <c r="AJ29" s="46">
        <f t="shared" si="7"/>
        <v>1180</v>
      </c>
      <c r="AK29" s="47">
        <f t="shared" si="7"/>
        <v>1180</v>
      </c>
    </row>
    <row r="30" spans="8:39" ht="12.75">
      <c r="H30" s="135"/>
      <c r="I30" s="135"/>
      <c r="W30" s="49" t="s">
        <v>96</v>
      </c>
      <c r="X30" s="50"/>
      <c r="Y30" s="50"/>
      <c r="Z30" s="50"/>
      <c r="AA30" s="164">
        <f>IF($C$5=3,(+SUM(W29+X29+Y29)/3),"0")</f>
        <v>717.5</v>
      </c>
      <c r="AB30" s="49" t="s">
        <v>103</v>
      </c>
      <c r="AC30" s="50"/>
      <c r="AD30" s="50"/>
      <c r="AE30" s="50"/>
      <c r="AF30" s="164">
        <f>IF($C$5=3,(+SUM(AB29+AC29+AD29)/3),"0")</f>
        <v>614.8333333333334</v>
      </c>
      <c r="AG30" s="49" t="s">
        <v>105</v>
      </c>
      <c r="AH30" s="50"/>
      <c r="AI30" s="50"/>
      <c r="AJ30" s="50"/>
      <c r="AK30" s="164">
        <f>IF($C$5=3,(+SUM(AG29+AH29+AI29)/3),"0")</f>
        <v>110.66666666666667</v>
      </c>
      <c r="AM30" s="135"/>
    </row>
    <row r="31" spans="3:39" ht="13.5" thickBot="1">
      <c r="C31" s="56"/>
      <c r="W31" s="51" t="s">
        <v>97</v>
      </c>
      <c r="X31" s="52"/>
      <c r="Y31" s="52"/>
      <c r="Z31" s="52"/>
      <c r="AA31" s="165" t="str">
        <f>IF($C$5=5,(+SUM(W29+X29+Y29+Z29+AA29)/5),"0")</f>
        <v>0</v>
      </c>
      <c r="AB31" s="51" t="s">
        <v>104</v>
      </c>
      <c r="AC31" s="52"/>
      <c r="AD31" s="52"/>
      <c r="AE31" s="52"/>
      <c r="AF31" s="165" t="str">
        <f>IF($C$5=5,(+SUM(AB29+AC29+AD29+AE29+AF29)/5),"0")</f>
        <v>0</v>
      </c>
      <c r="AG31" s="51" t="s">
        <v>106</v>
      </c>
      <c r="AH31" s="52"/>
      <c r="AI31" s="52"/>
      <c r="AJ31" s="52"/>
      <c r="AK31" s="166" t="str">
        <f>IF($C$5=5,(+SUM(AG29+AH29+AI29+AJ29+AK29)/5),"0")</f>
        <v>0</v>
      </c>
      <c r="AM31" s="135"/>
    </row>
    <row r="32" spans="2:39" ht="16.5" customHeight="1" thickBot="1">
      <c r="B32" s="333" t="s">
        <v>120</v>
      </c>
      <c r="C32" s="334">
        <f>+'MENU PRINCIPAL'!B29</f>
        <v>2</v>
      </c>
      <c r="Y32" s="53" t="s">
        <v>94</v>
      </c>
      <c r="Z32" s="54"/>
      <c r="AA32" s="54"/>
      <c r="AB32" s="54"/>
      <c r="AC32" s="55"/>
      <c r="AD32" s="57">
        <f>SUM(AA30,AF30,AK30)-MIN(AA30,AF30,AK30)</f>
        <v>1332.3333333333335</v>
      </c>
      <c r="AF32" s="53" t="s">
        <v>95</v>
      </c>
      <c r="AG32" s="54"/>
      <c r="AH32" s="54"/>
      <c r="AI32" s="54"/>
      <c r="AJ32" s="55"/>
      <c r="AK32" s="57">
        <f>SUM(AA31,AF31,AK31)-MIN(AA31,AF31,AK31)</f>
        <v>0</v>
      </c>
      <c r="AM32" s="135"/>
    </row>
    <row r="33" spans="1:37" ht="17.25" customHeight="1" thickBot="1">
      <c r="A33" s="101"/>
      <c r="B33" s="331" t="str">
        <f>+'MENU PRINCIPAL'!C29</f>
        <v>Loescher</v>
      </c>
      <c r="C33" s="332" t="str">
        <f>+'MENU PRINCIPAL'!D29</f>
        <v>Pablo</v>
      </c>
      <c r="E33" s="83"/>
      <c r="F33" s="142"/>
      <c r="G33" s="142"/>
      <c r="H33" s="142"/>
      <c r="I33" s="142"/>
      <c r="J33" s="97"/>
      <c r="K33" s="96"/>
      <c r="L33" s="96"/>
      <c r="M33" s="96"/>
      <c r="N33" s="96"/>
      <c r="O33" s="96"/>
      <c r="P33" s="98"/>
      <c r="Q33" s="142"/>
      <c r="R33" s="142"/>
      <c r="S33" s="142"/>
      <c r="T33" s="142"/>
      <c r="U33" s="142"/>
      <c r="W33" s="92"/>
      <c r="X33" s="93"/>
      <c r="Y33" s="93"/>
      <c r="Z33" s="93"/>
      <c r="AA33" s="93"/>
      <c r="AB33" s="96"/>
      <c r="AC33" s="93"/>
      <c r="AD33" s="93"/>
      <c r="AE33" s="93"/>
      <c r="AF33" s="93"/>
      <c r="AG33" s="93"/>
      <c r="AH33" s="93"/>
      <c r="AI33" s="93"/>
      <c r="AJ33" s="93"/>
      <c r="AK33" s="94"/>
    </row>
    <row r="34" spans="1:37" ht="13.5" thickBot="1">
      <c r="A34" s="9" t="s">
        <v>4</v>
      </c>
      <c r="B34" s="410" t="s">
        <v>1</v>
      </c>
      <c r="C34" s="410"/>
      <c r="D34" s="102" t="s">
        <v>3</v>
      </c>
      <c r="E34" s="346" t="s">
        <v>79</v>
      </c>
      <c r="F34" s="411"/>
      <c r="G34" s="411"/>
      <c r="H34" s="411"/>
      <c r="I34" s="412"/>
      <c r="J34" s="175"/>
      <c r="K34" s="413" t="s">
        <v>79</v>
      </c>
      <c r="L34" s="347"/>
      <c r="M34" s="347"/>
      <c r="N34" s="347"/>
      <c r="O34" s="414"/>
      <c r="P34" s="175"/>
      <c r="Q34" s="413" t="s">
        <v>79</v>
      </c>
      <c r="R34" s="347"/>
      <c r="S34" s="347"/>
      <c r="T34" s="347"/>
      <c r="U34" s="348"/>
      <c r="W34" s="407" t="s">
        <v>78</v>
      </c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9"/>
    </row>
    <row r="35" spans="1:39" ht="12.75">
      <c r="A35" s="4" t="s">
        <v>5</v>
      </c>
      <c r="B35" s="387" t="s">
        <v>21</v>
      </c>
      <c r="C35" s="387"/>
      <c r="D35" s="17">
        <v>1</v>
      </c>
      <c r="E35" s="173">
        <v>10</v>
      </c>
      <c r="F35" s="174">
        <v>10</v>
      </c>
      <c r="G35" s="173">
        <v>10</v>
      </c>
      <c r="H35" s="174">
        <v>10</v>
      </c>
      <c r="I35" s="173">
        <v>10</v>
      </c>
      <c r="J35" s="148"/>
      <c r="K35" s="173">
        <v>0</v>
      </c>
      <c r="L35" s="174">
        <v>0</v>
      </c>
      <c r="M35" s="173">
        <v>0</v>
      </c>
      <c r="N35" s="174">
        <v>10</v>
      </c>
      <c r="O35" s="173">
        <v>10</v>
      </c>
      <c r="P35" s="148"/>
      <c r="Q35" s="173">
        <v>0</v>
      </c>
      <c r="R35" s="174">
        <v>0</v>
      </c>
      <c r="S35" s="173">
        <v>0</v>
      </c>
      <c r="T35" s="174">
        <v>10</v>
      </c>
      <c r="U35" s="173">
        <v>10</v>
      </c>
      <c r="W35" s="18">
        <f>+E35*$D35</f>
        <v>10</v>
      </c>
      <c r="X35" s="19">
        <f aca="true" t="shared" si="8" ref="X35:X50">+F35*$D35</f>
        <v>10</v>
      </c>
      <c r="Y35" s="20">
        <f aca="true" t="shared" si="9" ref="Y35:Y50">+G35*$D35</f>
        <v>10</v>
      </c>
      <c r="Z35" s="21">
        <f aca="true" t="shared" si="10" ref="Z35:Z50">+H35*$D35</f>
        <v>10</v>
      </c>
      <c r="AA35" s="22">
        <f aca="true" t="shared" si="11" ref="AA35:AA50">+I35*$D35</f>
        <v>10</v>
      </c>
      <c r="AB35" s="23">
        <f>+K35*$D35</f>
        <v>0</v>
      </c>
      <c r="AC35" s="24">
        <f aca="true" t="shared" si="12" ref="AC35:AC50">+L35*$D35</f>
        <v>0</v>
      </c>
      <c r="AD35" s="24">
        <f aca="true" t="shared" si="13" ref="AD35:AD50">+M35*$D35</f>
        <v>0</v>
      </c>
      <c r="AE35" s="24">
        <f aca="true" t="shared" si="14" ref="AE35:AE50">+N35*$D35</f>
        <v>10</v>
      </c>
      <c r="AF35" s="25">
        <f aca="true" t="shared" si="15" ref="AF35:AF50">+O35*$D35</f>
        <v>10</v>
      </c>
      <c r="AG35" s="68">
        <f>+Q35*$D35</f>
        <v>0</v>
      </c>
      <c r="AH35" s="69">
        <f aca="true" t="shared" si="16" ref="AH35:AH50">+R35*$D35</f>
        <v>0</v>
      </c>
      <c r="AI35" s="70">
        <f aca="true" t="shared" si="17" ref="AI35:AI50">+S35*$D35</f>
        <v>0</v>
      </c>
      <c r="AJ35" s="71">
        <f aca="true" t="shared" si="18" ref="AJ35:AJ50">+T35*$D35</f>
        <v>10</v>
      </c>
      <c r="AK35" s="72">
        <f aca="true" t="shared" si="19" ref="AK35:AK50">+U35*$D35</f>
        <v>10</v>
      </c>
      <c r="AM35" s="217"/>
    </row>
    <row r="36" spans="1:37" ht="12.75">
      <c r="A36" s="4" t="s">
        <v>6</v>
      </c>
      <c r="B36" s="387" t="s">
        <v>22</v>
      </c>
      <c r="C36" s="387"/>
      <c r="D36" s="17">
        <v>2</v>
      </c>
      <c r="E36" s="149">
        <v>10</v>
      </c>
      <c r="F36" s="150">
        <v>8</v>
      </c>
      <c r="G36" s="149">
        <v>10</v>
      </c>
      <c r="H36" s="150">
        <v>9</v>
      </c>
      <c r="I36" s="149">
        <v>9</v>
      </c>
      <c r="J36" s="148"/>
      <c r="K36" s="149">
        <v>0</v>
      </c>
      <c r="L36" s="150">
        <v>0</v>
      </c>
      <c r="M36" s="149">
        <v>0</v>
      </c>
      <c r="N36" s="150">
        <v>9</v>
      </c>
      <c r="O36" s="149">
        <v>9</v>
      </c>
      <c r="P36" s="148"/>
      <c r="Q36" s="149">
        <v>0</v>
      </c>
      <c r="R36" s="150">
        <v>0</v>
      </c>
      <c r="S36" s="149">
        <v>0</v>
      </c>
      <c r="T36" s="150">
        <v>9</v>
      </c>
      <c r="U36" s="149">
        <v>9</v>
      </c>
      <c r="W36" s="26">
        <f aca="true" t="shared" si="20" ref="W36:W50">+E36*$D36</f>
        <v>20</v>
      </c>
      <c r="X36" s="27">
        <f t="shared" si="8"/>
        <v>16</v>
      </c>
      <c r="Y36" s="28">
        <f t="shared" si="9"/>
        <v>20</v>
      </c>
      <c r="Z36" s="29">
        <f t="shared" si="10"/>
        <v>18</v>
      </c>
      <c r="AA36" s="30">
        <f t="shared" si="11"/>
        <v>18</v>
      </c>
      <c r="AB36" s="31">
        <f aca="true" t="shared" si="21" ref="AB36:AB50">+K36*$D36</f>
        <v>0</v>
      </c>
      <c r="AC36" s="32">
        <f t="shared" si="12"/>
        <v>0</v>
      </c>
      <c r="AD36" s="32">
        <f t="shared" si="13"/>
        <v>0</v>
      </c>
      <c r="AE36" s="32">
        <f t="shared" si="14"/>
        <v>18</v>
      </c>
      <c r="AF36" s="33">
        <f t="shared" si="15"/>
        <v>18</v>
      </c>
      <c r="AG36" s="73">
        <f aca="true" t="shared" si="22" ref="AG36:AG50">+Q36*$D36</f>
        <v>0</v>
      </c>
      <c r="AH36" s="74">
        <f t="shared" si="16"/>
        <v>0</v>
      </c>
      <c r="AI36" s="75">
        <f t="shared" si="17"/>
        <v>0</v>
      </c>
      <c r="AJ36" s="76">
        <f t="shared" si="18"/>
        <v>18</v>
      </c>
      <c r="AK36" s="77">
        <f t="shared" si="19"/>
        <v>18</v>
      </c>
    </row>
    <row r="37" spans="1:37" ht="12.75">
      <c r="A37" s="4" t="s">
        <v>7</v>
      </c>
      <c r="B37" s="387" t="s">
        <v>24</v>
      </c>
      <c r="C37" s="387"/>
      <c r="D37" s="17">
        <v>8</v>
      </c>
      <c r="E37" s="149">
        <v>4</v>
      </c>
      <c r="F37" s="150">
        <v>5</v>
      </c>
      <c r="G37" s="149">
        <v>7</v>
      </c>
      <c r="H37" s="150">
        <v>9</v>
      </c>
      <c r="I37" s="149">
        <v>9</v>
      </c>
      <c r="J37" s="148"/>
      <c r="K37" s="149">
        <v>0</v>
      </c>
      <c r="L37" s="150">
        <v>0</v>
      </c>
      <c r="M37" s="149">
        <v>0</v>
      </c>
      <c r="N37" s="150">
        <v>9</v>
      </c>
      <c r="O37" s="149">
        <v>9</v>
      </c>
      <c r="P37" s="148"/>
      <c r="Q37" s="149">
        <v>0</v>
      </c>
      <c r="R37" s="150">
        <v>0</v>
      </c>
      <c r="S37" s="149">
        <v>0</v>
      </c>
      <c r="T37" s="150">
        <v>9</v>
      </c>
      <c r="U37" s="149">
        <v>9</v>
      </c>
      <c r="W37" s="26">
        <f t="shared" si="20"/>
        <v>32</v>
      </c>
      <c r="X37" s="27">
        <f t="shared" si="8"/>
        <v>40</v>
      </c>
      <c r="Y37" s="28">
        <f t="shared" si="9"/>
        <v>56</v>
      </c>
      <c r="Z37" s="29">
        <f t="shared" si="10"/>
        <v>72</v>
      </c>
      <c r="AA37" s="30">
        <f t="shared" si="11"/>
        <v>72</v>
      </c>
      <c r="AB37" s="31">
        <f t="shared" si="21"/>
        <v>0</v>
      </c>
      <c r="AC37" s="32">
        <f t="shared" si="12"/>
        <v>0</v>
      </c>
      <c r="AD37" s="32">
        <f t="shared" si="13"/>
        <v>0</v>
      </c>
      <c r="AE37" s="32">
        <f t="shared" si="14"/>
        <v>72</v>
      </c>
      <c r="AF37" s="33">
        <f t="shared" si="15"/>
        <v>72</v>
      </c>
      <c r="AG37" s="73">
        <f t="shared" si="22"/>
        <v>0</v>
      </c>
      <c r="AH37" s="74">
        <f t="shared" si="16"/>
        <v>0</v>
      </c>
      <c r="AI37" s="75">
        <f t="shared" si="17"/>
        <v>0</v>
      </c>
      <c r="AJ37" s="76">
        <f t="shared" si="18"/>
        <v>72</v>
      </c>
      <c r="AK37" s="77">
        <f t="shared" si="19"/>
        <v>72</v>
      </c>
    </row>
    <row r="38" spans="1:37" ht="12.75">
      <c r="A38" s="4" t="s">
        <v>8</v>
      </c>
      <c r="B38" s="387" t="s">
        <v>25</v>
      </c>
      <c r="C38" s="387"/>
      <c r="D38" s="17">
        <v>6</v>
      </c>
      <c r="E38" s="149">
        <v>8</v>
      </c>
      <c r="F38" s="150">
        <v>6</v>
      </c>
      <c r="G38" s="149">
        <v>8</v>
      </c>
      <c r="H38" s="150">
        <v>9</v>
      </c>
      <c r="I38" s="149">
        <v>9</v>
      </c>
      <c r="J38" s="148"/>
      <c r="K38" s="149">
        <v>0</v>
      </c>
      <c r="L38" s="150">
        <v>0</v>
      </c>
      <c r="M38" s="149">
        <v>0</v>
      </c>
      <c r="N38" s="150">
        <v>9</v>
      </c>
      <c r="O38" s="149">
        <v>9</v>
      </c>
      <c r="P38" s="148"/>
      <c r="Q38" s="149">
        <v>0</v>
      </c>
      <c r="R38" s="150">
        <v>0</v>
      </c>
      <c r="S38" s="149">
        <v>0</v>
      </c>
      <c r="T38" s="150">
        <v>9</v>
      </c>
      <c r="U38" s="149">
        <v>9</v>
      </c>
      <c r="W38" s="26">
        <f t="shared" si="20"/>
        <v>48</v>
      </c>
      <c r="X38" s="27">
        <f t="shared" si="8"/>
        <v>36</v>
      </c>
      <c r="Y38" s="28">
        <f t="shared" si="9"/>
        <v>48</v>
      </c>
      <c r="Z38" s="29">
        <f t="shared" si="10"/>
        <v>54</v>
      </c>
      <c r="AA38" s="30">
        <f t="shared" si="11"/>
        <v>54</v>
      </c>
      <c r="AB38" s="31">
        <f t="shared" si="21"/>
        <v>0</v>
      </c>
      <c r="AC38" s="32">
        <f t="shared" si="12"/>
        <v>0</v>
      </c>
      <c r="AD38" s="32">
        <f t="shared" si="13"/>
        <v>0</v>
      </c>
      <c r="AE38" s="32">
        <f t="shared" si="14"/>
        <v>54</v>
      </c>
      <c r="AF38" s="33">
        <f t="shared" si="15"/>
        <v>54</v>
      </c>
      <c r="AG38" s="73">
        <f t="shared" si="22"/>
        <v>0</v>
      </c>
      <c r="AH38" s="74">
        <f t="shared" si="16"/>
        <v>0</v>
      </c>
      <c r="AI38" s="75">
        <f t="shared" si="17"/>
        <v>0</v>
      </c>
      <c r="AJ38" s="76">
        <f t="shared" si="18"/>
        <v>54</v>
      </c>
      <c r="AK38" s="77">
        <f t="shared" si="19"/>
        <v>54</v>
      </c>
    </row>
    <row r="39" spans="1:37" ht="12.75">
      <c r="A39" s="4" t="s">
        <v>9</v>
      </c>
      <c r="B39" s="387" t="s">
        <v>26</v>
      </c>
      <c r="C39" s="387"/>
      <c r="D39" s="17">
        <v>2</v>
      </c>
      <c r="E39" s="149">
        <v>10</v>
      </c>
      <c r="F39" s="150">
        <v>8.5</v>
      </c>
      <c r="G39" s="149">
        <v>8</v>
      </c>
      <c r="H39" s="150">
        <v>9</v>
      </c>
      <c r="I39" s="149">
        <v>9</v>
      </c>
      <c r="J39" s="148"/>
      <c r="K39" s="149">
        <v>0</v>
      </c>
      <c r="L39" s="150">
        <v>0</v>
      </c>
      <c r="M39" s="149">
        <v>0</v>
      </c>
      <c r="N39" s="150">
        <v>9</v>
      </c>
      <c r="O39" s="149">
        <v>9</v>
      </c>
      <c r="P39" s="148"/>
      <c r="Q39" s="149">
        <v>0</v>
      </c>
      <c r="R39" s="150">
        <v>0</v>
      </c>
      <c r="S39" s="149">
        <v>0</v>
      </c>
      <c r="T39" s="150">
        <v>9</v>
      </c>
      <c r="U39" s="149">
        <v>9</v>
      </c>
      <c r="W39" s="26">
        <f t="shared" si="20"/>
        <v>20</v>
      </c>
      <c r="X39" s="27">
        <f t="shared" si="8"/>
        <v>17</v>
      </c>
      <c r="Y39" s="28">
        <f t="shared" si="9"/>
        <v>16</v>
      </c>
      <c r="Z39" s="29">
        <f t="shared" si="10"/>
        <v>18</v>
      </c>
      <c r="AA39" s="30">
        <f t="shared" si="11"/>
        <v>18</v>
      </c>
      <c r="AB39" s="31">
        <f t="shared" si="21"/>
        <v>0</v>
      </c>
      <c r="AC39" s="32">
        <f t="shared" si="12"/>
        <v>0</v>
      </c>
      <c r="AD39" s="32">
        <f t="shared" si="13"/>
        <v>0</v>
      </c>
      <c r="AE39" s="32">
        <f t="shared" si="14"/>
        <v>18</v>
      </c>
      <c r="AF39" s="33">
        <f t="shared" si="15"/>
        <v>18</v>
      </c>
      <c r="AG39" s="73">
        <f t="shared" si="22"/>
        <v>0</v>
      </c>
      <c r="AH39" s="74">
        <f t="shared" si="16"/>
        <v>0</v>
      </c>
      <c r="AI39" s="75">
        <f t="shared" si="17"/>
        <v>0</v>
      </c>
      <c r="AJ39" s="76">
        <f t="shared" si="18"/>
        <v>18</v>
      </c>
      <c r="AK39" s="77">
        <f t="shared" si="19"/>
        <v>18</v>
      </c>
    </row>
    <row r="40" spans="1:37" ht="12.75">
      <c r="A40" s="4" t="s">
        <v>10</v>
      </c>
      <c r="B40" s="387" t="s">
        <v>27</v>
      </c>
      <c r="C40" s="387"/>
      <c r="D40" s="17">
        <v>6</v>
      </c>
      <c r="E40" s="149">
        <v>8.5</v>
      </c>
      <c r="F40" s="150">
        <v>6</v>
      </c>
      <c r="G40" s="149">
        <v>7</v>
      </c>
      <c r="H40" s="150">
        <v>9</v>
      </c>
      <c r="I40" s="149">
        <v>9</v>
      </c>
      <c r="J40" s="148"/>
      <c r="K40" s="149">
        <v>0</v>
      </c>
      <c r="L40" s="150">
        <v>0</v>
      </c>
      <c r="M40" s="149">
        <v>0</v>
      </c>
      <c r="N40" s="150">
        <v>0</v>
      </c>
      <c r="O40" s="149">
        <v>9</v>
      </c>
      <c r="P40" s="148"/>
      <c r="Q40" s="149">
        <v>0</v>
      </c>
      <c r="R40" s="150">
        <v>0</v>
      </c>
      <c r="S40" s="149">
        <v>0</v>
      </c>
      <c r="T40" s="150">
        <v>9</v>
      </c>
      <c r="U40" s="149">
        <v>9</v>
      </c>
      <c r="W40" s="26">
        <f t="shared" si="20"/>
        <v>51</v>
      </c>
      <c r="X40" s="27">
        <f t="shared" si="8"/>
        <v>36</v>
      </c>
      <c r="Y40" s="28">
        <f t="shared" si="9"/>
        <v>42</v>
      </c>
      <c r="Z40" s="29">
        <f t="shared" si="10"/>
        <v>54</v>
      </c>
      <c r="AA40" s="30">
        <f t="shared" si="11"/>
        <v>54</v>
      </c>
      <c r="AB40" s="31">
        <f t="shared" si="21"/>
        <v>0</v>
      </c>
      <c r="AC40" s="32">
        <f t="shared" si="12"/>
        <v>0</v>
      </c>
      <c r="AD40" s="32">
        <f t="shared" si="13"/>
        <v>0</v>
      </c>
      <c r="AE40" s="32">
        <f t="shared" si="14"/>
        <v>0</v>
      </c>
      <c r="AF40" s="33">
        <f t="shared" si="15"/>
        <v>54</v>
      </c>
      <c r="AG40" s="73">
        <f t="shared" si="22"/>
        <v>0</v>
      </c>
      <c r="AH40" s="74">
        <f t="shared" si="16"/>
        <v>0</v>
      </c>
      <c r="AI40" s="75">
        <f t="shared" si="17"/>
        <v>0</v>
      </c>
      <c r="AJ40" s="76">
        <f t="shared" si="18"/>
        <v>54</v>
      </c>
      <c r="AK40" s="77">
        <f t="shared" si="19"/>
        <v>54</v>
      </c>
    </row>
    <row r="41" spans="1:37" ht="12.75">
      <c r="A41" s="4" t="s">
        <v>11</v>
      </c>
      <c r="B41" s="387" t="s">
        <v>28</v>
      </c>
      <c r="C41" s="387"/>
      <c r="D41" s="17">
        <v>12</v>
      </c>
      <c r="E41" s="149">
        <v>7.5</v>
      </c>
      <c r="F41" s="150">
        <v>5.5</v>
      </c>
      <c r="G41" s="149">
        <v>7</v>
      </c>
      <c r="H41" s="150">
        <v>9</v>
      </c>
      <c r="I41" s="149">
        <v>9</v>
      </c>
      <c r="J41" s="148"/>
      <c r="K41" s="149">
        <v>0</v>
      </c>
      <c r="L41" s="150">
        <v>0</v>
      </c>
      <c r="M41" s="149">
        <v>0</v>
      </c>
      <c r="N41" s="150">
        <v>0</v>
      </c>
      <c r="O41" s="149">
        <v>9</v>
      </c>
      <c r="P41" s="148"/>
      <c r="Q41" s="149">
        <v>0</v>
      </c>
      <c r="R41" s="150">
        <v>0</v>
      </c>
      <c r="S41" s="149">
        <v>0</v>
      </c>
      <c r="T41" s="150">
        <v>9</v>
      </c>
      <c r="U41" s="149">
        <v>9</v>
      </c>
      <c r="W41" s="26">
        <f t="shared" si="20"/>
        <v>90</v>
      </c>
      <c r="X41" s="27">
        <f t="shared" si="8"/>
        <v>66</v>
      </c>
      <c r="Y41" s="28">
        <f t="shared" si="9"/>
        <v>84</v>
      </c>
      <c r="Z41" s="29">
        <f t="shared" si="10"/>
        <v>108</v>
      </c>
      <c r="AA41" s="30">
        <f t="shared" si="11"/>
        <v>108</v>
      </c>
      <c r="AB41" s="31">
        <f t="shared" si="21"/>
        <v>0</v>
      </c>
      <c r="AC41" s="32">
        <f t="shared" si="12"/>
        <v>0</v>
      </c>
      <c r="AD41" s="32">
        <f t="shared" si="13"/>
        <v>0</v>
      </c>
      <c r="AE41" s="32">
        <f t="shared" si="14"/>
        <v>0</v>
      </c>
      <c r="AF41" s="33">
        <f t="shared" si="15"/>
        <v>108</v>
      </c>
      <c r="AG41" s="73">
        <f t="shared" si="22"/>
        <v>0</v>
      </c>
      <c r="AH41" s="74">
        <f t="shared" si="16"/>
        <v>0</v>
      </c>
      <c r="AI41" s="75">
        <f t="shared" si="17"/>
        <v>0</v>
      </c>
      <c r="AJ41" s="76">
        <f t="shared" si="18"/>
        <v>108</v>
      </c>
      <c r="AK41" s="77">
        <f t="shared" si="19"/>
        <v>108</v>
      </c>
    </row>
    <row r="42" spans="1:37" ht="12.75">
      <c r="A42" s="4" t="s">
        <v>12</v>
      </c>
      <c r="B42" s="387" t="s">
        <v>29</v>
      </c>
      <c r="C42" s="387"/>
      <c r="D42" s="17">
        <v>12</v>
      </c>
      <c r="E42" s="149">
        <v>7</v>
      </c>
      <c r="F42" s="150">
        <v>5</v>
      </c>
      <c r="G42" s="149">
        <v>7</v>
      </c>
      <c r="H42" s="150">
        <v>9</v>
      </c>
      <c r="I42" s="149">
        <v>9</v>
      </c>
      <c r="J42" s="148"/>
      <c r="K42" s="149">
        <v>0</v>
      </c>
      <c r="L42" s="150">
        <v>0</v>
      </c>
      <c r="M42" s="149">
        <v>0</v>
      </c>
      <c r="N42" s="150">
        <v>0</v>
      </c>
      <c r="O42" s="149">
        <v>9</v>
      </c>
      <c r="P42" s="148"/>
      <c r="Q42" s="149">
        <v>0</v>
      </c>
      <c r="R42" s="150">
        <v>0</v>
      </c>
      <c r="S42" s="149">
        <v>0</v>
      </c>
      <c r="T42" s="150">
        <v>9</v>
      </c>
      <c r="U42" s="149">
        <v>9</v>
      </c>
      <c r="W42" s="26">
        <f t="shared" si="20"/>
        <v>84</v>
      </c>
      <c r="X42" s="27">
        <f t="shared" si="8"/>
        <v>60</v>
      </c>
      <c r="Y42" s="28">
        <f t="shared" si="9"/>
        <v>84</v>
      </c>
      <c r="Z42" s="29">
        <f t="shared" si="10"/>
        <v>108</v>
      </c>
      <c r="AA42" s="30">
        <f t="shared" si="11"/>
        <v>108</v>
      </c>
      <c r="AB42" s="31">
        <f t="shared" si="21"/>
        <v>0</v>
      </c>
      <c r="AC42" s="32">
        <f t="shared" si="12"/>
        <v>0</v>
      </c>
      <c r="AD42" s="32">
        <f t="shared" si="13"/>
        <v>0</v>
      </c>
      <c r="AE42" s="32">
        <f t="shared" si="14"/>
        <v>0</v>
      </c>
      <c r="AF42" s="33">
        <f t="shared" si="15"/>
        <v>108</v>
      </c>
      <c r="AG42" s="73">
        <f t="shared" si="22"/>
        <v>0</v>
      </c>
      <c r="AH42" s="74">
        <f t="shared" si="16"/>
        <v>0</v>
      </c>
      <c r="AI42" s="75">
        <f t="shared" si="17"/>
        <v>0</v>
      </c>
      <c r="AJ42" s="76">
        <f t="shared" si="18"/>
        <v>108</v>
      </c>
      <c r="AK42" s="77">
        <f t="shared" si="19"/>
        <v>108</v>
      </c>
    </row>
    <row r="43" spans="1:37" ht="12.75">
      <c r="A43" s="4" t="s">
        <v>13</v>
      </c>
      <c r="B43" s="387" t="s">
        <v>30</v>
      </c>
      <c r="C43" s="387"/>
      <c r="D43" s="17">
        <v>14</v>
      </c>
      <c r="E43" s="149">
        <v>7</v>
      </c>
      <c r="F43" s="150">
        <v>5</v>
      </c>
      <c r="G43" s="149">
        <v>8.5</v>
      </c>
      <c r="H43" s="150">
        <v>9</v>
      </c>
      <c r="I43" s="149">
        <v>9</v>
      </c>
      <c r="J43" s="148"/>
      <c r="K43" s="149">
        <v>0</v>
      </c>
      <c r="L43" s="150">
        <v>0</v>
      </c>
      <c r="M43" s="149">
        <v>0</v>
      </c>
      <c r="N43" s="150">
        <v>0</v>
      </c>
      <c r="O43" s="149">
        <v>9</v>
      </c>
      <c r="P43" s="148"/>
      <c r="Q43" s="149">
        <v>0</v>
      </c>
      <c r="R43" s="150">
        <v>0</v>
      </c>
      <c r="S43" s="149">
        <v>0</v>
      </c>
      <c r="T43" s="150">
        <v>9</v>
      </c>
      <c r="U43" s="149">
        <v>9</v>
      </c>
      <c r="W43" s="26">
        <f t="shared" si="20"/>
        <v>98</v>
      </c>
      <c r="X43" s="27">
        <f t="shared" si="8"/>
        <v>70</v>
      </c>
      <c r="Y43" s="28">
        <f t="shared" si="9"/>
        <v>119</v>
      </c>
      <c r="Z43" s="29">
        <f t="shared" si="10"/>
        <v>126</v>
      </c>
      <c r="AA43" s="30">
        <f t="shared" si="11"/>
        <v>126</v>
      </c>
      <c r="AB43" s="31">
        <f t="shared" si="21"/>
        <v>0</v>
      </c>
      <c r="AC43" s="32">
        <f t="shared" si="12"/>
        <v>0</v>
      </c>
      <c r="AD43" s="32">
        <f t="shared" si="13"/>
        <v>0</v>
      </c>
      <c r="AE43" s="32">
        <f t="shared" si="14"/>
        <v>0</v>
      </c>
      <c r="AF43" s="33">
        <f t="shared" si="15"/>
        <v>126</v>
      </c>
      <c r="AG43" s="73">
        <f t="shared" si="22"/>
        <v>0</v>
      </c>
      <c r="AH43" s="74">
        <f t="shared" si="16"/>
        <v>0</v>
      </c>
      <c r="AI43" s="75">
        <f t="shared" si="17"/>
        <v>0</v>
      </c>
      <c r="AJ43" s="76">
        <f t="shared" si="18"/>
        <v>126</v>
      </c>
      <c r="AK43" s="77">
        <f t="shared" si="19"/>
        <v>126</v>
      </c>
    </row>
    <row r="44" spans="1:37" ht="12.75">
      <c r="A44" s="4" t="s">
        <v>14</v>
      </c>
      <c r="B44" s="387" t="s">
        <v>23</v>
      </c>
      <c r="C44" s="387"/>
      <c r="D44" s="17">
        <v>7</v>
      </c>
      <c r="E44" s="149">
        <v>8</v>
      </c>
      <c r="F44" s="150">
        <v>6</v>
      </c>
      <c r="G44" s="149">
        <v>8</v>
      </c>
      <c r="H44" s="150">
        <v>9</v>
      </c>
      <c r="I44" s="149">
        <v>9</v>
      </c>
      <c r="J44" s="148"/>
      <c r="K44" s="149">
        <v>0</v>
      </c>
      <c r="L44" s="150">
        <v>0</v>
      </c>
      <c r="M44" s="149">
        <v>0</v>
      </c>
      <c r="N44" s="150">
        <v>0</v>
      </c>
      <c r="O44" s="149">
        <v>9</v>
      </c>
      <c r="P44" s="148"/>
      <c r="Q44" s="149">
        <v>0</v>
      </c>
      <c r="R44" s="150">
        <v>0</v>
      </c>
      <c r="S44" s="149">
        <v>0</v>
      </c>
      <c r="T44" s="150">
        <v>9</v>
      </c>
      <c r="U44" s="149">
        <v>9</v>
      </c>
      <c r="W44" s="26">
        <f t="shared" si="20"/>
        <v>56</v>
      </c>
      <c r="X44" s="27">
        <f t="shared" si="8"/>
        <v>42</v>
      </c>
      <c r="Y44" s="28">
        <f t="shared" si="9"/>
        <v>56</v>
      </c>
      <c r="Z44" s="29">
        <f t="shared" si="10"/>
        <v>63</v>
      </c>
      <c r="AA44" s="30">
        <f t="shared" si="11"/>
        <v>63</v>
      </c>
      <c r="AB44" s="31">
        <f t="shared" si="21"/>
        <v>0</v>
      </c>
      <c r="AC44" s="32">
        <f t="shared" si="12"/>
        <v>0</v>
      </c>
      <c r="AD44" s="32">
        <f t="shared" si="13"/>
        <v>0</v>
      </c>
      <c r="AE44" s="32">
        <f t="shared" si="14"/>
        <v>0</v>
      </c>
      <c r="AF44" s="33">
        <f t="shared" si="15"/>
        <v>63</v>
      </c>
      <c r="AG44" s="73">
        <f t="shared" si="22"/>
        <v>0</v>
      </c>
      <c r="AH44" s="74">
        <f t="shared" si="16"/>
        <v>0</v>
      </c>
      <c r="AI44" s="75">
        <f t="shared" si="17"/>
        <v>0</v>
      </c>
      <c r="AJ44" s="76">
        <f t="shared" si="18"/>
        <v>63</v>
      </c>
      <c r="AK44" s="77">
        <f t="shared" si="19"/>
        <v>63</v>
      </c>
    </row>
    <row r="45" spans="1:37" ht="12.75">
      <c r="A45" s="4" t="s">
        <v>15</v>
      </c>
      <c r="B45" s="387" t="s">
        <v>31</v>
      </c>
      <c r="C45" s="387"/>
      <c r="D45" s="17">
        <v>18</v>
      </c>
      <c r="E45" s="149">
        <v>6</v>
      </c>
      <c r="F45" s="150">
        <v>5</v>
      </c>
      <c r="G45" s="149">
        <v>7</v>
      </c>
      <c r="H45" s="150">
        <v>9</v>
      </c>
      <c r="I45" s="149">
        <v>9</v>
      </c>
      <c r="J45" s="148"/>
      <c r="K45" s="149">
        <v>0</v>
      </c>
      <c r="L45" s="150">
        <v>0</v>
      </c>
      <c r="M45" s="149">
        <v>0</v>
      </c>
      <c r="N45" s="150">
        <v>0</v>
      </c>
      <c r="O45" s="149">
        <v>9</v>
      </c>
      <c r="P45" s="148"/>
      <c r="Q45" s="149">
        <v>0</v>
      </c>
      <c r="R45" s="150">
        <v>0</v>
      </c>
      <c r="S45" s="149">
        <v>0</v>
      </c>
      <c r="T45" s="150">
        <v>9</v>
      </c>
      <c r="U45" s="149">
        <v>9</v>
      </c>
      <c r="W45" s="26">
        <f t="shared" si="20"/>
        <v>108</v>
      </c>
      <c r="X45" s="27">
        <f t="shared" si="8"/>
        <v>90</v>
      </c>
      <c r="Y45" s="28">
        <f t="shared" si="9"/>
        <v>126</v>
      </c>
      <c r="Z45" s="29">
        <f t="shared" si="10"/>
        <v>162</v>
      </c>
      <c r="AA45" s="30">
        <f t="shared" si="11"/>
        <v>162</v>
      </c>
      <c r="AB45" s="31">
        <f t="shared" si="21"/>
        <v>0</v>
      </c>
      <c r="AC45" s="32">
        <f t="shared" si="12"/>
        <v>0</v>
      </c>
      <c r="AD45" s="32">
        <f t="shared" si="13"/>
        <v>0</v>
      </c>
      <c r="AE45" s="32">
        <f t="shared" si="14"/>
        <v>0</v>
      </c>
      <c r="AF45" s="33">
        <f t="shared" si="15"/>
        <v>162</v>
      </c>
      <c r="AG45" s="73">
        <f t="shared" si="22"/>
        <v>0</v>
      </c>
      <c r="AH45" s="74">
        <f t="shared" si="16"/>
        <v>0</v>
      </c>
      <c r="AI45" s="75">
        <f t="shared" si="17"/>
        <v>0</v>
      </c>
      <c r="AJ45" s="76">
        <f t="shared" si="18"/>
        <v>162</v>
      </c>
      <c r="AK45" s="77">
        <f t="shared" si="19"/>
        <v>162</v>
      </c>
    </row>
    <row r="46" spans="1:37" ht="12.75">
      <c r="A46" s="4" t="s">
        <v>16</v>
      </c>
      <c r="B46" s="387" t="s">
        <v>32</v>
      </c>
      <c r="C46" s="387"/>
      <c r="D46" s="17">
        <v>10</v>
      </c>
      <c r="E46" s="149">
        <v>5.5</v>
      </c>
      <c r="F46" s="150">
        <v>5.5</v>
      </c>
      <c r="G46" s="149">
        <v>7.5</v>
      </c>
      <c r="H46" s="150">
        <v>9</v>
      </c>
      <c r="I46" s="149">
        <v>9</v>
      </c>
      <c r="J46" s="148"/>
      <c r="K46" s="149">
        <v>0</v>
      </c>
      <c r="L46" s="150">
        <v>0</v>
      </c>
      <c r="M46" s="149">
        <v>0</v>
      </c>
      <c r="N46" s="150">
        <v>0</v>
      </c>
      <c r="O46" s="149">
        <v>9</v>
      </c>
      <c r="P46" s="148"/>
      <c r="Q46" s="149">
        <v>0</v>
      </c>
      <c r="R46" s="150">
        <v>0</v>
      </c>
      <c r="S46" s="149">
        <v>0</v>
      </c>
      <c r="T46" s="150">
        <v>9</v>
      </c>
      <c r="U46" s="149">
        <v>9</v>
      </c>
      <c r="W46" s="26">
        <f t="shared" si="20"/>
        <v>55</v>
      </c>
      <c r="X46" s="27">
        <f t="shared" si="8"/>
        <v>55</v>
      </c>
      <c r="Y46" s="28">
        <f t="shared" si="9"/>
        <v>75</v>
      </c>
      <c r="Z46" s="29">
        <f t="shared" si="10"/>
        <v>90</v>
      </c>
      <c r="AA46" s="30">
        <f t="shared" si="11"/>
        <v>90</v>
      </c>
      <c r="AB46" s="31">
        <f t="shared" si="21"/>
        <v>0</v>
      </c>
      <c r="AC46" s="32">
        <f t="shared" si="12"/>
        <v>0</v>
      </c>
      <c r="AD46" s="32">
        <f t="shared" si="13"/>
        <v>0</v>
      </c>
      <c r="AE46" s="32">
        <f t="shared" si="14"/>
        <v>0</v>
      </c>
      <c r="AF46" s="33">
        <f t="shared" si="15"/>
        <v>90</v>
      </c>
      <c r="AG46" s="73">
        <f t="shared" si="22"/>
        <v>0</v>
      </c>
      <c r="AH46" s="74">
        <f t="shared" si="16"/>
        <v>0</v>
      </c>
      <c r="AI46" s="75">
        <f t="shared" si="17"/>
        <v>0</v>
      </c>
      <c r="AJ46" s="76">
        <f t="shared" si="18"/>
        <v>90</v>
      </c>
      <c r="AK46" s="77">
        <f t="shared" si="19"/>
        <v>90</v>
      </c>
    </row>
    <row r="47" spans="1:37" ht="12.75">
      <c r="A47" s="4" t="s">
        <v>17</v>
      </c>
      <c r="B47" s="387" t="s">
        <v>33</v>
      </c>
      <c r="C47" s="387"/>
      <c r="D47" s="17">
        <v>10</v>
      </c>
      <c r="E47" s="149">
        <v>6</v>
      </c>
      <c r="F47" s="150">
        <v>6</v>
      </c>
      <c r="G47" s="149">
        <v>7</v>
      </c>
      <c r="H47" s="150">
        <v>9</v>
      </c>
      <c r="I47" s="149">
        <v>9</v>
      </c>
      <c r="J47" s="148"/>
      <c r="K47" s="149">
        <v>0</v>
      </c>
      <c r="L47" s="150">
        <v>0</v>
      </c>
      <c r="M47" s="149">
        <v>0</v>
      </c>
      <c r="N47" s="150">
        <v>9</v>
      </c>
      <c r="O47" s="149">
        <v>9</v>
      </c>
      <c r="P47" s="148"/>
      <c r="Q47" s="149">
        <v>0</v>
      </c>
      <c r="R47" s="150">
        <v>0</v>
      </c>
      <c r="S47" s="149">
        <v>0</v>
      </c>
      <c r="T47" s="150">
        <v>9</v>
      </c>
      <c r="U47" s="149">
        <v>9</v>
      </c>
      <c r="W47" s="26">
        <f t="shared" si="20"/>
        <v>60</v>
      </c>
      <c r="X47" s="27">
        <f t="shared" si="8"/>
        <v>60</v>
      </c>
      <c r="Y47" s="28">
        <f t="shared" si="9"/>
        <v>70</v>
      </c>
      <c r="Z47" s="29">
        <f t="shared" si="10"/>
        <v>90</v>
      </c>
      <c r="AA47" s="30">
        <f t="shared" si="11"/>
        <v>90</v>
      </c>
      <c r="AB47" s="31">
        <f t="shared" si="21"/>
        <v>0</v>
      </c>
      <c r="AC47" s="32">
        <f t="shared" si="12"/>
        <v>0</v>
      </c>
      <c r="AD47" s="32">
        <f t="shared" si="13"/>
        <v>0</v>
      </c>
      <c r="AE47" s="32">
        <f t="shared" si="14"/>
        <v>90</v>
      </c>
      <c r="AF47" s="33">
        <f t="shared" si="15"/>
        <v>90</v>
      </c>
      <c r="AG47" s="73">
        <f t="shared" si="22"/>
        <v>0</v>
      </c>
      <c r="AH47" s="74">
        <f t="shared" si="16"/>
        <v>0</v>
      </c>
      <c r="AI47" s="75">
        <f t="shared" si="17"/>
        <v>0</v>
      </c>
      <c r="AJ47" s="76">
        <f t="shared" si="18"/>
        <v>90</v>
      </c>
      <c r="AK47" s="77">
        <f t="shared" si="19"/>
        <v>90</v>
      </c>
    </row>
    <row r="48" spans="1:37" ht="12.75">
      <c r="A48" s="4" t="s">
        <v>18</v>
      </c>
      <c r="B48" s="387" t="s">
        <v>34</v>
      </c>
      <c r="C48" s="387"/>
      <c r="D48" s="17">
        <v>10</v>
      </c>
      <c r="E48" s="149">
        <v>0</v>
      </c>
      <c r="F48" s="150">
        <v>0</v>
      </c>
      <c r="G48" s="149">
        <v>0</v>
      </c>
      <c r="H48" s="150">
        <v>9</v>
      </c>
      <c r="I48" s="149">
        <v>9</v>
      </c>
      <c r="J48" s="148"/>
      <c r="K48" s="149">
        <v>0</v>
      </c>
      <c r="L48" s="150">
        <v>0</v>
      </c>
      <c r="M48" s="149">
        <v>0</v>
      </c>
      <c r="N48" s="150">
        <v>9</v>
      </c>
      <c r="O48" s="149">
        <v>9</v>
      </c>
      <c r="P48" s="148"/>
      <c r="Q48" s="149">
        <v>0</v>
      </c>
      <c r="R48" s="150">
        <v>0</v>
      </c>
      <c r="S48" s="149">
        <v>0</v>
      </c>
      <c r="T48" s="150">
        <v>9</v>
      </c>
      <c r="U48" s="149">
        <v>9</v>
      </c>
      <c r="W48" s="26">
        <f t="shared" si="20"/>
        <v>0</v>
      </c>
      <c r="X48" s="27">
        <f t="shared" si="8"/>
        <v>0</v>
      </c>
      <c r="Y48" s="28">
        <f t="shared" si="9"/>
        <v>0</v>
      </c>
      <c r="Z48" s="29">
        <f t="shared" si="10"/>
        <v>90</v>
      </c>
      <c r="AA48" s="30">
        <f t="shared" si="11"/>
        <v>90</v>
      </c>
      <c r="AB48" s="31">
        <f t="shared" si="21"/>
        <v>0</v>
      </c>
      <c r="AC48" s="32">
        <f t="shared" si="12"/>
        <v>0</v>
      </c>
      <c r="AD48" s="32">
        <f t="shared" si="13"/>
        <v>0</v>
      </c>
      <c r="AE48" s="32">
        <f t="shared" si="14"/>
        <v>90</v>
      </c>
      <c r="AF48" s="33">
        <f t="shared" si="15"/>
        <v>90</v>
      </c>
      <c r="AG48" s="73">
        <f t="shared" si="22"/>
        <v>0</v>
      </c>
      <c r="AH48" s="74">
        <f t="shared" si="16"/>
        <v>0</v>
      </c>
      <c r="AI48" s="75">
        <f t="shared" si="17"/>
        <v>0</v>
      </c>
      <c r="AJ48" s="76">
        <f t="shared" si="18"/>
        <v>90</v>
      </c>
      <c r="AK48" s="77">
        <f t="shared" si="19"/>
        <v>90</v>
      </c>
    </row>
    <row r="49" spans="1:37" ht="12.75">
      <c r="A49" s="4" t="s">
        <v>19</v>
      </c>
      <c r="B49" s="387" t="s">
        <v>35</v>
      </c>
      <c r="C49" s="387"/>
      <c r="D49" s="17">
        <v>8</v>
      </c>
      <c r="E49" s="149">
        <v>0</v>
      </c>
      <c r="F49" s="150">
        <v>0</v>
      </c>
      <c r="G49" s="149">
        <v>0</v>
      </c>
      <c r="H49" s="150">
        <v>9</v>
      </c>
      <c r="I49" s="149">
        <v>9</v>
      </c>
      <c r="J49" s="148"/>
      <c r="K49" s="149">
        <v>0</v>
      </c>
      <c r="L49" s="150">
        <v>0</v>
      </c>
      <c r="M49" s="149">
        <v>0</v>
      </c>
      <c r="N49" s="150">
        <v>9</v>
      </c>
      <c r="O49" s="149">
        <v>9</v>
      </c>
      <c r="P49" s="148"/>
      <c r="Q49" s="149">
        <v>0</v>
      </c>
      <c r="R49" s="150">
        <v>0</v>
      </c>
      <c r="S49" s="149">
        <v>0</v>
      </c>
      <c r="T49" s="150">
        <v>9</v>
      </c>
      <c r="U49" s="149">
        <v>9</v>
      </c>
      <c r="W49" s="26">
        <f t="shared" si="20"/>
        <v>0</v>
      </c>
      <c r="X49" s="27">
        <f t="shared" si="8"/>
        <v>0</v>
      </c>
      <c r="Y49" s="28">
        <f t="shared" si="9"/>
        <v>0</v>
      </c>
      <c r="Z49" s="29">
        <f t="shared" si="10"/>
        <v>72</v>
      </c>
      <c r="AA49" s="30">
        <f t="shared" si="11"/>
        <v>72</v>
      </c>
      <c r="AB49" s="31">
        <f t="shared" si="21"/>
        <v>0</v>
      </c>
      <c r="AC49" s="32">
        <f t="shared" si="12"/>
        <v>0</v>
      </c>
      <c r="AD49" s="32">
        <f t="shared" si="13"/>
        <v>0</v>
      </c>
      <c r="AE49" s="32">
        <f t="shared" si="14"/>
        <v>72</v>
      </c>
      <c r="AF49" s="33">
        <f t="shared" si="15"/>
        <v>72</v>
      </c>
      <c r="AG49" s="73">
        <f t="shared" si="22"/>
        <v>0</v>
      </c>
      <c r="AH49" s="74">
        <f t="shared" si="16"/>
        <v>0</v>
      </c>
      <c r="AI49" s="75">
        <f t="shared" si="17"/>
        <v>0</v>
      </c>
      <c r="AJ49" s="76">
        <f t="shared" si="18"/>
        <v>72</v>
      </c>
      <c r="AK49" s="77">
        <f t="shared" si="19"/>
        <v>72</v>
      </c>
    </row>
    <row r="50" spans="1:37" ht="13.5" thickBot="1">
      <c r="A50" s="4" t="s">
        <v>20</v>
      </c>
      <c r="B50" s="387" t="s">
        <v>36</v>
      </c>
      <c r="C50" s="387"/>
      <c r="D50" s="17">
        <v>5</v>
      </c>
      <c r="E50" s="149">
        <v>0</v>
      </c>
      <c r="F50" s="150">
        <v>0</v>
      </c>
      <c r="G50" s="149">
        <v>0</v>
      </c>
      <c r="H50" s="150">
        <v>9</v>
      </c>
      <c r="I50" s="149">
        <v>9</v>
      </c>
      <c r="J50" s="148"/>
      <c r="K50" s="149">
        <v>0</v>
      </c>
      <c r="L50" s="150">
        <v>0</v>
      </c>
      <c r="M50" s="149">
        <v>0</v>
      </c>
      <c r="N50" s="150">
        <v>9</v>
      </c>
      <c r="O50" s="149">
        <v>9</v>
      </c>
      <c r="P50" s="148"/>
      <c r="Q50" s="149">
        <v>0</v>
      </c>
      <c r="R50" s="150">
        <v>0</v>
      </c>
      <c r="S50" s="149">
        <v>0</v>
      </c>
      <c r="T50" s="150">
        <v>9</v>
      </c>
      <c r="U50" s="149">
        <v>9</v>
      </c>
      <c r="W50" s="34">
        <f t="shared" si="20"/>
        <v>0</v>
      </c>
      <c r="X50" s="35">
        <f t="shared" si="8"/>
        <v>0</v>
      </c>
      <c r="Y50" s="36">
        <f t="shared" si="9"/>
        <v>0</v>
      </c>
      <c r="Z50" s="37">
        <f t="shared" si="10"/>
        <v>45</v>
      </c>
      <c r="AA50" s="38">
        <f t="shared" si="11"/>
        <v>45</v>
      </c>
      <c r="AB50" s="39">
        <f t="shared" si="21"/>
        <v>0</v>
      </c>
      <c r="AC50" s="40">
        <f t="shared" si="12"/>
        <v>0</v>
      </c>
      <c r="AD50" s="40">
        <f t="shared" si="13"/>
        <v>0</v>
      </c>
      <c r="AE50" s="40">
        <f t="shared" si="14"/>
        <v>45</v>
      </c>
      <c r="AF50" s="41">
        <f t="shared" si="15"/>
        <v>45</v>
      </c>
      <c r="AG50" s="78">
        <f t="shared" si="22"/>
        <v>0</v>
      </c>
      <c r="AH50" s="79">
        <f t="shared" si="16"/>
        <v>0</v>
      </c>
      <c r="AI50" s="80">
        <f t="shared" si="17"/>
        <v>0</v>
      </c>
      <c r="AJ50" s="81">
        <f t="shared" si="18"/>
        <v>45</v>
      </c>
      <c r="AK50" s="82">
        <f t="shared" si="19"/>
        <v>45</v>
      </c>
    </row>
    <row r="51" spans="1:37" ht="13.5" thickBot="1">
      <c r="A51" s="404"/>
      <c r="B51" s="405"/>
      <c r="C51" s="405"/>
      <c r="D51" s="406"/>
      <c r="E51" s="134" t="str">
        <f>IF(E35&gt;10,"ERROR",IF(E36&gt;10,"ERROR",IF(E37&gt;10,"ERROR",IF(E38&gt;10,"ERROR",IF(E39&gt;10,"ERROR",IF(E40&gt;10,"ERROR",IF(E41&gt;10,"ERROR",IF(E42&gt;10,"ERROR"," "))))))))</f>
        <v> </v>
      </c>
      <c r="F51" s="134" t="str">
        <f>IF(F35&gt;10,"ERROR",IF(F36&gt;10,"ERROR",IF(F37&gt;10,"ERROR",IF(F38&gt;10,"ERROR",IF(F39&gt;10,"ERROR",IF(F40&gt;10,"ERROR",IF(F41&gt;10,"ERROR",IF(F42&gt;10,"ERROR"," "))))))))</f>
        <v> </v>
      </c>
      <c r="G51" s="134" t="str">
        <f>IF(G35&gt;10,"ERROR",IF(G36&gt;10,"ERROR",IF(G37&gt;10,"ERROR",IF(G38&gt;10,"ERROR",IF(G39&gt;10,"ERROR",IF(G40&gt;10,"ERROR",IF(G41&gt;10,"ERROR",IF(G42&gt;10,"ERROR"," "))))))))</f>
        <v> </v>
      </c>
      <c r="H51" s="134" t="str">
        <f>IF(H35&gt;10,"ERROR",IF(H36&gt;10,"ERROR",IF(H37&gt;10,"ERROR",IF(H38&gt;10,"ERROR",IF(H39&gt;10,"ERROR",IF(H40&gt;10,"ERROR",IF(H41&gt;10,"ERROR",IF(H42&gt;10,"ERROR"," "))))))))</f>
        <v> </v>
      </c>
      <c r="I51" s="134" t="str">
        <f>IF(I35&gt;10,"ERROR",IF(I36&gt;10,"ERROR",IF(I37&gt;10,"ERROR",IF(I38&gt;10,"ERROR",IF(I39&gt;10,"ERROR",IF(I40&gt;10,"ERROR",IF(I41&gt;10,"ERROR",IF(I42&gt;10,"ERROR"," "))))))))</f>
        <v> </v>
      </c>
      <c r="K51" s="134" t="str">
        <f>IF(K35&gt;10,"ERROR",IF(K36&gt;10,"ERROR",IF(K37&gt;10,"ERROR",IF(K38&gt;10,"ERROR",IF(K39&gt;10,"ERROR",IF(K40&gt;10,"ERROR",IF(K41&gt;10,"ERROR",IF(K42&gt;10,"ERROR"," "))))))))</f>
        <v> </v>
      </c>
      <c r="L51" s="134" t="str">
        <f>IF(L35&gt;10,"ERROR",IF(L36&gt;10,"ERROR",IF(L37&gt;10,"ERROR",IF(L38&gt;10,"ERROR",IF(L39&gt;10,"ERROR",IF(L40&gt;10,"ERROR",IF(L41&gt;10,"ERROR",IF(L42&gt;10,"ERROR"," "))))))))</f>
        <v> </v>
      </c>
      <c r="M51" s="134" t="str">
        <f>IF(M35&gt;10,"ERROR",IF(M36&gt;10,"ERROR",IF(M37&gt;10,"ERROR",IF(M38&gt;10,"ERROR",IF(M39&gt;10,"ERROR",IF(M40&gt;10,"ERROR",IF(M41&gt;10,"ERROR",IF(M42&gt;10,"ERROR"," "))))))))</f>
        <v> </v>
      </c>
      <c r="N51" s="134" t="str">
        <f>IF(N35&gt;10,"ERROR",IF(N36&gt;10,"ERROR",IF(N37&gt;10,"ERROR",IF(N38&gt;10,"ERROR",IF(N39&gt;10,"ERROR",IF(N40&gt;10,"ERROR",IF(N41&gt;10,"ERROR",IF(N42&gt;10,"ERROR"," "))))))))</f>
        <v> </v>
      </c>
      <c r="O51" s="134" t="str">
        <f>IF(O35&gt;10,"ERROR",IF(O36&gt;10,"ERROR",IF(O37&gt;10,"ERROR",IF(O38&gt;10,"ERROR",IF(O39&gt;10,"ERROR",IF(O40&gt;10,"ERROR",IF(O41&gt;10,"ERROR",IF(O42&gt;10,"ERROR"," "))))))))</f>
        <v> </v>
      </c>
      <c r="Q51" s="134" t="str">
        <f>IF(Q35&gt;10,"ERROR",IF(Q36&gt;10,"ERROR",IF(Q37&gt;10,"ERROR",IF(Q38&gt;10,"ERROR",IF(Q39&gt;10,"ERROR",IF(Q40&gt;10,"ERROR",IF(Q41&gt;10,"ERROR",IF(Q42&gt;10,"ERROR"," "))))))))</f>
        <v> </v>
      </c>
      <c r="R51" s="134" t="str">
        <f>IF(R35&gt;10,"ERROR",IF(R36&gt;10,"ERROR",IF(R37&gt;10,"ERROR",IF(R38&gt;10,"ERROR",IF(R39&gt;10,"ERROR",IF(R40&gt;10,"ERROR",IF(R41&gt;10,"ERROR",IF(R42&gt;10,"ERROR"," "))))))))</f>
        <v> </v>
      </c>
      <c r="S51" s="134" t="str">
        <f>IF(S35&gt;10,"ERROR",IF(S36&gt;10,"ERROR",IF(S37&gt;10,"ERROR",IF(S38&gt;10,"ERROR",IF(S39&gt;10,"ERROR",IF(S40&gt;10,"ERROR",IF(S41&gt;10,"ERROR",IF(S42&gt;10,"ERROR"," "))))))))</f>
        <v> </v>
      </c>
      <c r="T51" s="134" t="str">
        <f>IF(T35&gt;10,"ERROR",IF(T36&gt;10,"ERROR",IF(T37&gt;10,"ERROR",IF(T38&gt;10,"ERROR",IF(T39&gt;10,"ERROR",IF(T40&gt;10,"ERROR",IF(T41&gt;10,"ERROR",IF(T42&gt;10,"ERROR"," "))))))))</f>
        <v> </v>
      </c>
      <c r="U51" s="134" t="str">
        <f>IF(U35&gt;10,"ERROR",IF(U36&gt;10,"ERROR",IF(U37&gt;10,"ERROR",IF(U38&gt;10,"ERROR",IF(U39&gt;10,"ERROR",IF(U40&gt;10,"ERROR",IF(U41&gt;10,"ERROR",IF(U42&gt;10,"ERROR"," "))))))))</f>
        <v> </v>
      </c>
      <c r="W51" s="42">
        <f aca="true" t="shared" si="23" ref="W51:AK51">SUM(W35:W50)</f>
        <v>732</v>
      </c>
      <c r="X51" s="43">
        <f t="shared" si="23"/>
        <v>598</v>
      </c>
      <c r="Y51" s="43">
        <f t="shared" si="23"/>
        <v>806</v>
      </c>
      <c r="Z51" s="43">
        <f t="shared" si="23"/>
        <v>1180</v>
      </c>
      <c r="AA51" s="44">
        <f t="shared" si="23"/>
        <v>1180</v>
      </c>
      <c r="AB51" s="42">
        <f t="shared" si="23"/>
        <v>0</v>
      </c>
      <c r="AC51" s="43">
        <f t="shared" si="23"/>
        <v>0</v>
      </c>
      <c r="AD51" s="43">
        <f t="shared" si="23"/>
        <v>0</v>
      </c>
      <c r="AE51" s="43">
        <f t="shared" si="23"/>
        <v>469</v>
      </c>
      <c r="AF51" s="44">
        <f t="shared" si="23"/>
        <v>1180</v>
      </c>
      <c r="AG51" s="45">
        <f t="shared" si="23"/>
        <v>0</v>
      </c>
      <c r="AH51" s="46">
        <f t="shared" si="23"/>
        <v>0</v>
      </c>
      <c r="AI51" s="46">
        <f t="shared" si="23"/>
        <v>0</v>
      </c>
      <c r="AJ51" s="46">
        <f t="shared" si="23"/>
        <v>1180</v>
      </c>
      <c r="AK51" s="47">
        <f t="shared" si="23"/>
        <v>1180</v>
      </c>
    </row>
    <row r="52" spans="8:37" ht="12.75">
      <c r="H52" s="135"/>
      <c r="I52" s="135"/>
      <c r="W52" s="49" t="s">
        <v>96</v>
      </c>
      <c r="X52" s="50"/>
      <c r="Y52" s="50"/>
      <c r="Z52" s="50"/>
      <c r="AA52" s="164">
        <f>IF($C$5=3,(+SUM(W51+X51+Y51)/3),"0")</f>
        <v>712</v>
      </c>
      <c r="AB52" s="49" t="s">
        <v>103</v>
      </c>
      <c r="AC52" s="50"/>
      <c r="AD52" s="50"/>
      <c r="AE52" s="50"/>
      <c r="AF52" s="164">
        <f>IF($C$5=3,(+SUM(AB51+AC51+AD51)/3),"0")</f>
        <v>0</v>
      </c>
      <c r="AG52" s="49" t="s">
        <v>105</v>
      </c>
      <c r="AH52" s="50"/>
      <c r="AI52" s="50"/>
      <c r="AJ52" s="50"/>
      <c r="AK52" s="164">
        <f>IF($C$5=3,(+SUM(AG51+AH51+AI51)/3),"0")</f>
        <v>0</v>
      </c>
    </row>
    <row r="53" spans="3:37" ht="13.5" thickBot="1">
      <c r="C53" s="56"/>
      <c r="W53" s="51" t="s">
        <v>97</v>
      </c>
      <c r="X53" s="52"/>
      <c r="Y53" s="52"/>
      <c r="Z53" s="52"/>
      <c r="AA53" s="165" t="str">
        <f>IF($C$5=5,(+SUM(W51+X51+Y51+Z51+AA51)/5),"0")</f>
        <v>0</v>
      </c>
      <c r="AB53" s="51" t="s">
        <v>104</v>
      </c>
      <c r="AC53" s="52"/>
      <c r="AD53" s="52"/>
      <c r="AE53" s="52"/>
      <c r="AF53" s="165" t="str">
        <f>IF($C$5=5,(+SUM(AB51+AC51+AD51+AE51+AF51)/5),"0")</f>
        <v>0</v>
      </c>
      <c r="AG53" s="51" t="s">
        <v>106</v>
      </c>
      <c r="AH53" s="52"/>
      <c r="AI53" s="52"/>
      <c r="AJ53" s="52"/>
      <c r="AK53" s="166" t="str">
        <f>IF($C$5=5,(+SUM(AG51+AH51+AI51+AJ51+AK51)/5),"0")</f>
        <v>0</v>
      </c>
    </row>
    <row r="54" spans="2:37" ht="13.5" thickBot="1">
      <c r="B54" s="333" t="s">
        <v>120</v>
      </c>
      <c r="C54" s="334">
        <f>+'MENU PRINCIPAL'!B30</f>
        <v>3</v>
      </c>
      <c r="Y54" s="53" t="s">
        <v>94</v>
      </c>
      <c r="Z54" s="54"/>
      <c r="AA54" s="54"/>
      <c r="AB54" s="54"/>
      <c r="AC54" s="55"/>
      <c r="AD54" s="57">
        <f>SUM(AA52,AF52,AK52)-MIN(AA52,AF52,AK52)</f>
        <v>712</v>
      </c>
      <c r="AF54" s="53" t="s">
        <v>95</v>
      </c>
      <c r="AG54" s="54"/>
      <c r="AH54" s="54"/>
      <c r="AI54" s="54"/>
      <c r="AJ54" s="55"/>
      <c r="AK54" s="57">
        <f>SUM(AA53,AF53,AK53)-MIN(AA53,AF53,AK53)</f>
        <v>0</v>
      </c>
    </row>
    <row r="55" spans="1:38" ht="15.75" thickBot="1">
      <c r="A55" s="101"/>
      <c r="B55" s="331" t="str">
        <f>+'MENU PRINCIPAL'!C30</f>
        <v>Caruso</v>
      </c>
      <c r="C55" s="332" t="str">
        <f>+'MENU PRINCIPAL'!D30</f>
        <v>Gianni</v>
      </c>
      <c r="E55" s="83"/>
      <c r="F55" s="96"/>
      <c r="G55" s="96"/>
      <c r="H55" s="96"/>
      <c r="I55" s="96"/>
      <c r="J55" s="97"/>
      <c r="K55" s="96"/>
      <c r="L55" s="96"/>
      <c r="M55" s="96"/>
      <c r="N55" s="96"/>
      <c r="O55" s="96"/>
      <c r="P55" s="98"/>
      <c r="Q55" s="96"/>
      <c r="R55" s="96"/>
      <c r="S55" s="96"/>
      <c r="T55" s="96"/>
      <c r="U55" s="96"/>
      <c r="W55" s="92"/>
      <c r="X55" s="93"/>
      <c r="Y55" s="93"/>
      <c r="Z55" s="93"/>
      <c r="AA55" s="93"/>
      <c r="AB55" s="96"/>
      <c r="AC55" s="93"/>
      <c r="AD55" s="93"/>
      <c r="AE55" s="93"/>
      <c r="AF55" s="93"/>
      <c r="AG55" s="93"/>
      <c r="AH55" s="93"/>
      <c r="AI55" s="93"/>
      <c r="AJ55" s="93"/>
      <c r="AK55" s="96"/>
      <c r="AL55" s="10"/>
    </row>
    <row r="56" spans="1:37" ht="13.5" thickBot="1">
      <c r="A56" s="9" t="s">
        <v>4</v>
      </c>
      <c r="B56" s="410" t="s">
        <v>1</v>
      </c>
      <c r="C56" s="410"/>
      <c r="D56" s="102" t="s">
        <v>3</v>
      </c>
      <c r="E56" s="346" t="s">
        <v>79</v>
      </c>
      <c r="F56" s="411"/>
      <c r="G56" s="411"/>
      <c r="H56" s="411"/>
      <c r="I56" s="412"/>
      <c r="J56" s="175"/>
      <c r="K56" s="413" t="s">
        <v>79</v>
      </c>
      <c r="L56" s="347"/>
      <c r="M56" s="347"/>
      <c r="N56" s="347"/>
      <c r="O56" s="414"/>
      <c r="P56" s="175"/>
      <c r="Q56" s="413" t="s">
        <v>79</v>
      </c>
      <c r="R56" s="347"/>
      <c r="S56" s="347"/>
      <c r="T56" s="347"/>
      <c r="U56" s="348"/>
      <c r="W56" s="407" t="s">
        <v>78</v>
      </c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9"/>
    </row>
    <row r="57" spans="1:39" ht="12.75">
      <c r="A57" s="4" t="s">
        <v>5</v>
      </c>
      <c r="B57" s="387" t="s">
        <v>21</v>
      </c>
      <c r="C57" s="387"/>
      <c r="D57" s="17">
        <v>1</v>
      </c>
      <c r="E57" s="173">
        <v>10</v>
      </c>
      <c r="F57" s="174">
        <v>10</v>
      </c>
      <c r="G57" s="173">
        <v>10</v>
      </c>
      <c r="H57" s="174">
        <v>10</v>
      </c>
      <c r="I57" s="173">
        <v>10</v>
      </c>
      <c r="J57" s="148"/>
      <c r="K57" s="173">
        <v>10</v>
      </c>
      <c r="L57" s="174">
        <v>10</v>
      </c>
      <c r="M57" s="173">
        <v>10</v>
      </c>
      <c r="N57" s="174">
        <v>10</v>
      </c>
      <c r="O57" s="173">
        <v>10</v>
      </c>
      <c r="P57" s="148"/>
      <c r="Q57" s="173">
        <v>10</v>
      </c>
      <c r="R57" s="174">
        <v>10</v>
      </c>
      <c r="S57" s="173">
        <v>10</v>
      </c>
      <c r="T57" s="174">
        <v>10</v>
      </c>
      <c r="U57" s="173">
        <v>10</v>
      </c>
      <c r="W57" s="18">
        <f>+E57*$D57</f>
        <v>10</v>
      </c>
      <c r="X57" s="19">
        <f aca="true" t="shared" si="24" ref="X57:X72">+F57*$D57</f>
        <v>10</v>
      </c>
      <c r="Y57" s="20">
        <f aca="true" t="shared" si="25" ref="Y57:Y72">+G57*$D57</f>
        <v>10</v>
      </c>
      <c r="Z57" s="21">
        <f aca="true" t="shared" si="26" ref="Z57:Z72">+H57*$D57</f>
        <v>10</v>
      </c>
      <c r="AA57" s="22">
        <f aca="true" t="shared" si="27" ref="AA57:AA72">+I57*$D57</f>
        <v>10</v>
      </c>
      <c r="AB57" s="23">
        <f>+K57*$D57</f>
        <v>10</v>
      </c>
      <c r="AC57" s="24">
        <f aca="true" t="shared" si="28" ref="AC57:AC72">+L57*$D57</f>
        <v>10</v>
      </c>
      <c r="AD57" s="24">
        <f aca="true" t="shared" si="29" ref="AD57:AD72">+M57*$D57</f>
        <v>10</v>
      </c>
      <c r="AE57" s="24">
        <f aca="true" t="shared" si="30" ref="AE57:AE72">+N57*$D57</f>
        <v>10</v>
      </c>
      <c r="AF57" s="25">
        <f aca="true" t="shared" si="31" ref="AF57:AF72">+O57*$D57</f>
        <v>10</v>
      </c>
      <c r="AG57" s="68">
        <f>+Q57*$D57</f>
        <v>10</v>
      </c>
      <c r="AH57" s="69">
        <f aca="true" t="shared" si="32" ref="AH57:AH72">+R57*$D57</f>
        <v>10</v>
      </c>
      <c r="AI57" s="70">
        <f aca="true" t="shared" si="33" ref="AI57:AI72">+S57*$D57</f>
        <v>10</v>
      </c>
      <c r="AJ57" s="71">
        <f aca="true" t="shared" si="34" ref="AJ57:AJ72">+T57*$D57</f>
        <v>10</v>
      </c>
      <c r="AK57" s="72">
        <f aca="true" t="shared" si="35" ref="AK57:AK72">+U57*$D57</f>
        <v>10</v>
      </c>
      <c r="AM57" s="217"/>
    </row>
    <row r="58" spans="1:37" ht="12.75">
      <c r="A58" s="4" t="s">
        <v>6</v>
      </c>
      <c r="B58" s="387" t="s">
        <v>22</v>
      </c>
      <c r="C58" s="387"/>
      <c r="D58" s="17">
        <v>2</v>
      </c>
      <c r="E58" s="149">
        <v>10</v>
      </c>
      <c r="F58" s="150">
        <v>7</v>
      </c>
      <c r="G58" s="149">
        <v>10</v>
      </c>
      <c r="H58" s="150">
        <v>9</v>
      </c>
      <c r="I58" s="149">
        <v>9</v>
      </c>
      <c r="J58" s="148"/>
      <c r="K58" s="149">
        <v>10</v>
      </c>
      <c r="L58" s="150">
        <v>6</v>
      </c>
      <c r="M58" s="149">
        <v>10</v>
      </c>
      <c r="N58" s="150">
        <v>9</v>
      </c>
      <c r="O58" s="149">
        <v>9</v>
      </c>
      <c r="P58" s="148"/>
      <c r="Q58" s="149">
        <v>10</v>
      </c>
      <c r="R58" s="150">
        <v>6.5</v>
      </c>
      <c r="S58" s="149">
        <v>10</v>
      </c>
      <c r="T58" s="150">
        <v>9</v>
      </c>
      <c r="U58" s="149">
        <v>9</v>
      </c>
      <c r="W58" s="26">
        <f aca="true" t="shared" si="36" ref="W58:W72">+E58*$D58</f>
        <v>20</v>
      </c>
      <c r="X58" s="27">
        <f t="shared" si="24"/>
        <v>14</v>
      </c>
      <c r="Y58" s="28">
        <f t="shared" si="25"/>
        <v>20</v>
      </c>
      <c r="Z58" s="29">
        <f t="shared" si="26"/>
        <v>18</v>
      </c>
      <c r="AA58" s="30">
        <f t="shared" si="27"/>
        <v>18</v>
      </c>
      <c r="AB58" s="31">
        <f aca="true" t="shared" si="37" ref="AB58:AB72">+K58*$D58</f>
        <v>20</v>
      </c>
      <c r="AC58" s="32">
        <f t="shared" si="28"/>
        <v>12</v>
      </c>
      <c r="AD58" s="32">
        <f t="shared" si="29"/>
        <v>20</v>
      </c>
      <c r="AE58" s="32">
        <f t="shared" si="30"/>
        <v>18</v>
      </c>
      <c r="AF58" s="33">
        <f t="shared" si="31"/>
        <v>18</v>
      </c>
      <c r="AG58" s="73">
        <f aca="true" t="shared" si="38" ref="AG58:AG72">+Q58*$D58</f>
        <v>20</v>
      </c>
      <c r="AH58" s="74">
        <f t="shared" si="32"/>
        <v>13</v>
      </c>
      <c r="AI58" s="75">
        <f t="shared" si="33"/>
        <v>20</v>
      </c>
      <c r="AJ58" s="76">
        <f t="shared" si="34"/>
        <v>18</v>
      </c>
      <c r="AK58" s="77">
        <f t="shared" si="35"/>
        <v>18</v>
      </c>
    </row>
    <row r="59" spans="1:37" ht="12.75">
      <c r="A59" s="4" t="s">
        <v>7</v>
      </c>
      <c r="B59" s="387" t="s">
        <v>24</v>
      </c>
      <c r="C59" s="387"/>
      <c r="D59" s="17">
        <v>8</v>
      </c>
      <c r="E59" s="149">
        <v>8.5</v>
      </c>
      <c r="F59" s="150">
        <v>7</v>
      </c>
      <c r="G59" s="149">
        <v>7</v>
      </c>
      <c r="H59" s="150">
        <v>9</v>
      </c>
      <c r="I59" s="149">
        <v>9</v>
      </c>
      <c r="J59" s="148"/>
      <c r="K59" s="149">
        <v>8</v>
      </c>
      <c r="L59" s="150">
        <v>7.5</v>
      </c>
      <c r="M59" s="149">
        <v>7</v>
      </c>
      <c r="N59" s="150">
        <v>9</v>
      </c>
      <c r="O59" s="149">
        <v>9</v>
      </c>
      <c r="P59" s="148"/>
      <c r="Q59" s="149">
        <v>8</v>
      </c>
      <c r="R59" s="150">
        <v>7</v>
      </c>
      <c r="S59" s="149">
        <v>7</v>
      </c>
      <c r="T59" s="150">
        <v>9</v>
      </c>
      <c r="U59" s="149">
        <v>9</v>
      </c>
      <c r="W59" s="26">
        <f t="shared" si="36"/>
        <v>68</v>
      </c>
      <c r="X59" s="27">
        <f t="shared" si="24"/>
        <v>56</v>
      </c>
      <c r="Y59" s="28">
        <f t="shared" si="25"/>
        <v>56</v>
      </c>
      <c r="Z59" s="29">
        <f t="shared" si="26"/>
        <v>72</v>
      </c>
      <c r="AA59" s="30">
        <f t="shared" si="27"/>
        <v>72</v>
      </c>
      <c r="AB59" s="31">
        <f t="shared" si="37"/>
        <v>64</v>
      </c>
      <c r="AC59" s="32">
        <f t="shared" si="28"/>
        <v>60</v>
      </c>
      <c r="AD59" s="32">
        <f t="shared" si="29"/>
        <v>56</v>
      </c>
      <c r="AE59" s="32">
        <f t="shared" si="30"/>
        <v>72</v>
      </c>
      <c r="AF59" s="33">
        <f t="shared" si="31"/>
        <v>72</v>
      </c>
      <c r="AG59" s="73">
        <f t="shared" si="38"/>
        <v>64</v>
      </c>
      <c r="AH59" s="74">
        <f t="shared" si="32"/>
        <v>56</v>
      </c>
      <c r="AI59" s="75">
        <f t="shared" si="33"/>
        <v>56</v>
      </c>
      <c r="AJ59" s="76">
        <f t="shared" si="34"/>
        <v>72</v>
      </c>
      <c r="AK59" s="77">
        <f t="shared" si="35"/>
        <v>72</v>
      </c>
    </row>
    <row r="60" spans="1:37" ht="12.75">
      <c r="A60" s="4" t="s">
        <v>8</v>
      </c>
      <c r="B60" s="387" t="s">
        <v>25</v>
      </c>
      <c r="C60" s="387"/>
      <c r="D60" s="17">
        <v>6</v>
      </c>
      <c r="E60" s="149">
        <v>10</v>
      </c>
      <c r="F60" s="150">
        <v>7</v>
      </c>
      <c r="G60" s="149">
        <v>8</v>
      </c>
      <c r="H60" s="150">
        <v>9</v>
      </c>
      <c r="I60" s="149">
        <v>9</v>
      </c>
      <c r="J60" s="148"/>
      <c r="K60" s="149">
        <v>9.5</v>
      </c>
      <c r="L60" s="150">
        <v>7</v>
      </c>
      <c r="M60" s="149">
        <v>8</v>
      </c>
      <c r="N60" s="150">
        <v>9</v>
      </c>
      <c r="O60" s="149">
        <v>9</v>
      </c>
      <c r="P60" s="148"/>
      <c r="Q60" s="149">
        <v>9</v>
      </c>
      <c r="R60" s="150">
        <v>7</v>
      </c>
      <c r="S60" s="149">
        <v>8</v>
      </c>
      <c r="T60" s="150">
        <v>9</v>
      </c>
      <c r="U60" s="149">
        <v>9</v>
      </c>
      <c r="W60" s="26">
        <f t="shared" si="36"/>
        <v>60</v>
      </c>
      <c r="X60" s="27">
        <f t="shared" si="24"/>
        <v>42</v>
      </c>
      <c r="Y60" s="28">
        <f t="shared" si="25"/>
        <v>48</v>
      </c>
      <c r="Z60" s="29">
        <f t="shared" si="26"/>
        <v>54</v>
      </c>
      <c r="AA60" s="30">
        <f t="shared" si="27"/>
        <v>54</v>
      </c>
      <c r="AB60" s="31">
        <f t="shared" si="37"/>
        <v>57</v>
      </c>
      <c r="AC60" s="32">
        <f t="shared" si="28"/>
        <v>42</v>
      </c>
      <c r="AD60" s="32">
        <f t="shared" si="29"/>
        <v>48</v>
      </c>
      <c r="AE60" s="32">
        <f t="shared" si="30"/>
        <v>54</v>
      </c>
      <c r="AF60" s="33">
        <f t="shared" si="31"/>
        <v>54</v>
      </c>
      <c r="AG60" s="73">
        <f t="shared" si="38"/>
        <v>54</v>
      </c>
      <c r="AH60" s="74">
        <f t="shared" si="32"/>
        <v>42</v>
      </c>
      <c r="AI60" s="75">
        <f t="shared" si="33"/>
        <v>48</v>
      </c>
      <c r="AJ60" s="76">
        <f t="shared" si="34"/>
        <v>54</v>
      </c>
      <c r="AK60" s="77">
        <f t="shared" si="35"/>
        <v>54</v>
      </c>
    </row>
    <row r="61" spans="1:37" ht="12.75">
      <c r="A61" s="4" t="s">
        <v>9</v>
      </c>
      <c r="B61" s="387" t="s">
        <v>26</v>
      </c>
      <c r="C61" s="387"/>
      <c r="D61" s="17">
        <v>2</v>
      </c>
      <c r="E61" s="149">
        <v>10</v>
      </c>
      <c r="F61" s="150">
        <v>8</v>
      </c>
      <c r="G61" s="149">
        <v>8.5</v>
      </c>
      <c r="H61" s="150">
        <v>9</v>
      </c>
      <c r="I61" s="149">
        <v>9</v>
      </c>
      <c r="J61" s="148"/>
      <c r="K61" s="149">
        <v>10</v>
      </c>
      <c r="L61" s="150">
        <v>9</v>
      </c>
      <c r="M61" s="149">
        <v>9</v>
      </c>
      <c r="N61" s="150">
        <v>9</v>
      </c>
      <c r="O61" s="149">
        <v>9</v>
      </c>
      <c r="P61" s="148"/>
      <c r="Q61" s="149">
        <v>10</v>
      </c>
      <c r="R61" s="150">
        <v>8.5</v>
      </c>
      <c r="S61" s="149">
        <v>8</v>
      </c>
      <c r="T61" s="150">
        <v>9</v>
      </c>
      <c r="U61" s="149">
        <v>9</v>
      </c>
      <c r="W61" s="26">
        <f t="shared" si="36"/>
        <v>20</v>
      </c>
      <c r="X61" s="27">
        <f t="shared" si="24"/>
        <v>16</v>
      </c>
      <c r="Y61" s="28">
        <f t="shared" si="25"/>
        <v>17</v>
      </c>
      <c r="Z61" s="29">
        <f t="shared" si="26"/>
        <v>18</v>
      </c>
      <c r="AA61" s="30">
        <f t="shared" si="27"/>
        <v>18</v>
      </c>
      <c r="AB61" s="31">
        <f t="shared" si="37"/>
        <v>20</v>
      </c>
      <c r="AC61" s="32">
        <f t="shared" si="28"/>
        <v>18</v>
      </c>
      <c r="AD61" s="32">
        <f t="shared" si="29"/>
        <v>18</v>
      </c>
      <c r="AE61" s="32">
        <f t="shared" si="30"/>
        <v>18</v>
      </c>
      <c r="AF61" s="33">
        <f t="shared" si="31"/>
        <v>18</v>
      </c>
      <c r="AG61" s="73">
        <f t="shared" si="38"/>
        <v>20</v>
      </c>
      <c r="AH61" s="74">
        <f t="shared" si="32"/>
        <v>17</v>
      </c>
      <c r="AI61" s="75">
        <f t="shared" si="33"/>
        <v>16</v>
      </c>
      <c r="AJ61" s="76">
        <f t="shared" si="34"/>
        <v>18</v>
      </c>
      <c r="AK61" s="77">
        <f t="shared" si="35"/>
        <v>18</v>
      </c>
    </row>
    <row r="62" spans="1:37" ht="12.75">
      <c r="A62" s="4" t="s">
        <v>10</v>
      </c>
      <c r="B62" s="387" t="s">
        <v>27</v>
      </c>
      <c r="C62" s="387"/>
      <c r="D62" s="17">
        <v>6</v>
      </c>
      <c r="E62" s="149">
        <v>9</v>
      </c>
      <c r="F62" s="150">
        <v>7.5</v>
      </c>
      <c r="G62" s="149">
        <v>8.5</v>
      </c>
      <c r="H62" s="150">
        <v>9</v>
      </c>
      <c r="I62" s="149">
        <v>9</v>
      </c>
      <c r="J62" s="148"/>
      <c r="K62" s="149">
        <v>9</v>
      </c>
      <c r="L62" s="150">
        <v>8</v>
      </c>
      <c r="M62" s="149">
        <v>8.5</v>
      </c>
      <c r="N62" s="150">
        <v>9</v>
      </c>
      <c r="O62" s="149">
        <v>9</v>
      </c>
      <c r="P62" s="148"/>
      <c r="Q62" s="149">
        <v>9.5</v>
      </c>
      <c r="R62" s="150">
        <v>7.5</v>
      </c>
      <c r="S62" s="149">
        <v>8</v>
      </c>
      <c r="T62" s="150">
        <v>9</v>
      </c>
      <c r="U62" s="149">
        <v>9</v>
      </c>
      <c r="W62" s="26">
        <f t="shared" si="36"/>
        <v>54</v>
      </c>
      <c r="X62" s="27">
        <f t="shared" si="24"/>
        <v>45</v>
      </c>
      <c r="Y62" s="28">
        <f t="shared" si="25"/>
        <v>51</v>
      </c>
      <c r="Z62" s="29">
        <f t="shared" si="26"/>
        <v>54</v>
      </c>
      <c r="AA62" s="30">
        <f t="shared" si="27"/>
        <v>54</v>
      </c>
      <c r="AB62" s="31">
        <f t="shared" si="37"/>
        <v>54</v>
      </c>
      <c r="AC62" s="32">
        <f t="shared" si="28"/>
        <v>48</v>
      </c>
      <c r="AD62" s="32">
        <f t="shared" si="29"/>
        <v>51</v>
      </c>
      <c r="AE62" s="32">
        <f t="shared" si="30"/>
        <v>54</v>
      </c>
      <c r="AF62" s="33">
        <f t="shared" si="31"/>
        <v>54</v>
      </c>
      <c r="AG62" s="73">
        <f t="shared" si="38"/>
        <v>57</v>
      </c>
      <c r="AH62" s="74">
        <f t="shared" si="32"/>
        <v>45</v>
      </c>
      <c r="AI62" s="75">
        <f t="shared" si="33"/>
        <v>48</v>
      </c>
      <c r="AJ62" s="76">
        <f t="shared" si="34"/>
        <v>54</v>
      </c>
      <c r="AK62" s="77">
        <f t="shared" si="35"/>
        <v>54</v>
      </c>
    </row>
    <row r="63" spans="1:37" ht="12.75">
      <c r="A63" s="4" t="s">
        <v>11</v>
      </c>
      <c r="B63" s="387" t="s">
        <v>28</v>
      </c>
      <c r="C63" s="387"/>
      <c r="D63" s="17">
        <v>12</v>
      </c>
      <c r="E63" s="149">
        <v>8.5</v>
      </c>
      <c r="F63" s="150">
        <v>7.5</v>
      </c>
      <c r="G63" s="149">
        <v>8.5</v>
      </c>
      <c r="H63" s="150">
        <v>9</v>
      </c>
      <c r="I63" s="149">
        <v>9</v>
      </c>
      <c r="J63" s="148"/>
      <c r="K63" s="149">
        <v>8.5</v>
      </c>
      <c r="L63" s="150">
        <v>8</v>
      </c>
      <c r="M63" s="149">
        <v>8.5</v>
      </c>
      <c r="N63" s="150">
        <v>9</v>
      </c>
      <c r="O63" s="149">
        <v>9</v>
      </c>
      <c r="P63" s="148"/>
      <c r="Q63" s="149">
        <v>9</v>
      </c>
      <c r="R63" s="150">
        <v>7</v>
      </c>
      <c r="S63" s="149">
        <v>8</v>
      </c>
      <c r="T63" s="150">
        <v>9</v>
      </c>
      <c r="U63" s="149">
        <v>9</v>
      </c>
      <c r="W63" s="26">
        <f t="shared" si="36"/>
        <v>102</v>
      </c>
      <c r="X63" s="27">
        <f t="shared" si="24"/>
        <v>90</v>
      </c>
      <c r="Y63" s="28">
        <f t="shared" si="25"/>
        <v>102</v>
      </c>
      <c r="Z63" s="29">
        <f t="shared" si="26"/>
        <v>108</v>
      </c>
      <c r="AA63" s="30">
        <f t="shared" si="27"/>
        <v>108</v>
      </c>
      <c r="AB63" s="31">
        <f t="shared" si="37"/>
        <v>102</v>
      </c>
      <c r="AC63" s="32">
        <f t="shared" si="28"/>
        <v>96</v>
      </c>
      <c r="AD63" s="32">
        <f t="shared" si="29"/>
        <v>102</v>
      </c>
      <c r="AE63" s="32">
        <f t="shared" si="30"/>
        <v>108</v>
      </c>
      <c r="AF63" s="33">
        <f t="shared" si="31"/>
        <v>108</v>
      </c>
      <c r="AG63" s="73">
        <f t="shared" si="38"/>
        <v>108</v>
      </c>
      <c r="AH63" s="74">
        <f t="shared" si="32"/>
        <v>84</v>
      </c>
      <c r="AI63" s="75">
        <f t="shared" si="33"/>
        <v>96</v>
      </c>
      <c r="AJ63" s="76">
        <f t="shared" si="34"/>
        <v>108</v>
      </c>
      <c r="AK63" s="77">
        <f t="shared" si="35"/>
        <v>108</v>
      </c>
    </row>
    <row r="64" spans="1:37" ht="12.75">
      <c r="A64" s="4" t="s">
        <v>12</v>
      </c>
      <c r="B64" s="387" t="s">
        <v>29</v>
      </c>
      <c r="C64" s="387"/>
      <c r="D64" s="17">
        <v>12</v>
      </c>
      <c r="E64" s="149">
        <v>8.5</v>
      </c>
      <c r="F64" s="150">
        <v>8</v>
      </c>
      <c r="G64" s="149">
        <v>8.5</v>
      </c>
      <c r="H64" s="150">
        <v>9</v>
      </c>
      <c r="I64" s="149">
        <v>9</v>
      </c>
      <c r="J64" s="148"/>
      <c r="K64" s="149">
        <v>7.5</v>
      </c>
      <c r="L64" s="150">
        <v>7</v>
      </c>
      <c r="M64" s="149">
        <v>8.5</v>
      </c>
      <c r="N64" s="150">
        <v>9</v>
      </c>
      <c r="O64" s="149">
        <v>9</v>
      </c>
      <c r="P64" s="148"/>
      <c r="Q64" s="149">
        <v>8</v>
      </c>
      <c r="R64" s="150">
        <v>7.5</v>
      </c>
      <c r="S64" s="149">
        <v>8</v>
      </c>
      <c r="T64" s="150">
        <v>9</v>
      </c>
      <c r="U64" s="149">
        <v>9</v>
      </c>
      <c r="W64" s="26">
        <f t="shared" si="36"/>
        <v>102</v>
      </c>
      <c r="X64" s="27">
        <f t="shared" si="24"/>
        <v>96</v>
      </c>
      <c r="Y64" s="28">
        <f t="shared" si="25"/>
        <v>102</v>
      </c>
      <c r="Z64" s="29">
        <f t="shared" si="26"/>
        <v>108</v>
      </c>
      <c r="AA64" s="30">
        <f t="shared" si="27"/>
        <v>108</v>
      </c>
      <c r="AB64" s="31">
        <f t="shared" si="37"/>
        <v>90</v>
      </c>
      <c r="AC64" s="32">
        <f t="shared" si="28"/>
        <v>84</v>
      </c>
      <c r="AD64" s="32">
        <f t="shared" si="29"/>
        <v>102</v>
      </c>
      <c r="AE64" s="32">
        <f t="shared" si="30"/>
        <v>108</v>
      </c>
      <c r="AF64" s="33">
        <f t="shared" si="31"/>
        <v>108</v>
      </c>
      <c r="AG64" s="73">
        <f t="shared" si="38"/>
        <v>96</v>
      </c>
      <c r="AH64" s="74">
        <f t="shared" si="32"/>
        <v>90</v>
      </c>
      <c r="AI64" s="75">
        <f t="shared" si="33"/>
        <v>96</v>
      </c>
      <c r="AJ64" s="76">
        <f t="shared" si="34"/>
        <v>108</v>
      </c>
      <c r="AK64" s="77">
        <f t="shared" si="35"/>
        <v>108</v>
      </c>
    </row>
    <row r="65" spans="1:39" ht="12.75">
      <c r="A65" s="4" t="s">
        <v>13</v>
      </c>
      <c r="B65" s="387" t="s">
        <v>30</v>
      </c>
      <c r="C65" s="387"/>
      <c r="D65" s="17">
        <v>14</v>
      </c>
      <c r="E65" s="149">
        <v>9</v>
      </c>
      <c r="F65" s="150">
        <v>7</v>
      </c>
      <c r="G65" s="149">
        <v>8.5</v>
      </c>
      <c r="H65" s="150">
        <v>9</v>
      </c>
      <c r="I65" s="149">
        <v>9</v>
      </c>
      <c r="J65" s="148"/>
      <c r="K65" s="149">
        <v>8</v>
      </c>
      <c r="L65" s="150">
        <v>6.5</v>
      </c>
      <c r="M65" s="149">
        <v>8.5</v>
      </c>
      <c r="N65" s="150">
        <v>9</v>
      </c>
      <c r="O65" s="149">
        <v>9</v>
      </c>
      <c r="P65" s="148"/>
      <c r="Q65" s="149">
        <v>9</v>
      </c>
      <c r="R65" s="150">
        <v>6.5</v>
      </c>
      <c r="S65" s="149">
        <v>8.5</v>
      </c>
      <c r="T65" s="150">
        <v>9</v>
      </c>
      <c r="U65" s="149">
        <v>9</v>
      </c>
      <c r="W65" s="26">
        <f t="shared" si="36"/>
        <v>126</v>
      </c>
      <c r="X65" s="27">
        <f t="shared" si="24"/>
        <v>98</v>
      </c>
      <c r="Y65" s="28">
        <f t="shared" si="25"/>
        <v>119</v>
      </c>
      <c r="Z65" s="29">
        <f t="shared" si="26"/>
        <v>126</v>
      </c>
      <c r="AA65" s="30">
        <f t="shared" si="27"/>
        <v>126</v>
      </c>
      <c r="AB65" s="31">
        <f t="shared" si="37"/>
        <v>112</v>
      </c>
      <c r="AC65" s="32">
        <f t="shared" si="28"/>
        <v>91</v>
      </c>
      <c r="AD65" s="32">
        <f t="shared" si="29"/>
        <v>119</v>
      </c>
      <c r="AE65" s="32">
        <f t="shared" si="30"/>
        <v>126</v>
      </c>
      <c r="AF65" s="33">
        <f t="shared" si="31"/>
        <v>126</v>
      </c>
      <c r="AG65" s="73">
        <f t="shared" si="38"/>
        <v>126</v>
      </c>
      <c r="AH65" s="74">
        <f t="shared" si="32"/>
        <v>91</v>
      </c>
      <c r="AI65" s="75">
        <f t="shared" si="33"/>
        <v>119</v>
      </c>
      <c r="AJ65" s="76">
        <f t="shared" si="34"/>
        <v>126</v>
      </c>
      <c r="AK65" s="77">
        <f t="shared" si="35"/>
        <v>126</v>
      </c>
      <c r="AM65" s="135"/>
    </row>
    <row r="66" spans="1:39" ht="12.75">
      <c r="A66" s="4" t="s">
        <v>14</v>
      </c>
      <c r="B66" s="387" t="s">
        <v>23</v>
      </c>
      <c r="C66" s="387"/>
      <c r="D66" s="17">
        <v>7</v>
      </c>
      <c r="E66" s="149">
        <v>8</v>
      </c>
      <c r="F66" s="150">
        <v>6.5</v>
      </c>
      <c r="G66" s="149">
        <v>7.5</v>
      </c>
      <c r="H66" s="150">
        <v>9</v>
      </c>
      <c r="I66" s="149">
        <v>9</v>
      </c>
      <c r="J66" s="148"/>
      <c r="K66" s="149">
        <v>8</v>
      </c>
      <c r="L66" s="150">
        <v>7</v>
      </c>
      <c r="M66" s="149">
        <v>8</v>
      </c>
      <c r="N66" s="150">
        <v>9</v>
      </c>
      <c r="O66" s="149">
        <v>9</v>
      </c>
      <c r="P66" s="148"/>
      <c r="Q66" s="149">
        <v>8.5</v>
      </c>
      <c r="R66" s="150">
        <v>7</v>
      </c>
      <c r="S66" s="149">
        <v>8.5</v>
      </c>
      <c r="T66" s="150">
        <v>9</v>
      </c>
      <c r="U66" s="149">
        <v>9</v>
      </c>
      <c r="W66" s="26">
        <f t="shared" si="36"/>
        <v>56</v>
      </c>
      <c r="X66" s="27">
        <f t="shared" si="24"/>
        <v>45.5</v>
      </c>
      <c r="Y66" s="28">
        <f t="shared" si="25"/>
        <v>52.5</v>
      </c>
      <c r="Z66" s="29">
        <f t="shared" si="26"/>
        <v>63</v>
      </c>
      <c r="AA66" s="30">
        <f t="shared" si="27"/>
        <v>63</v>
      </c>
      <c r="AB66" s="31">
        <f t="shared" si="37"/>
        <v>56</v>
      </c>
      <c r="AC66" s="32">
        <f t="shared" si="28"/>
        <v>49</v>
      </c>
      <c r="AD66" s="32">
        <f t="shared" si="29"/>
        <v>56</v>
      </c>
      <c r="AE66" s="32">
        <f t="shared" si="30"/>
        <v>63</v>
      </c>
      <c r="AF66" s="33">
        <f t="shared" si="31"/>
        <v>63</v>
      </c>
      <c r="AG66" s="73">
        <f t="shared" si="38"/>
        <v>59.5</v>
      </c>
      <c r="AH66" s="74">
        <f t="shared" si="32"/>
        <v>49</v>
      </c>
      <c r="AI66" s="75">
        <f t="shared" si="33"/>
        <v>59.5</v>
      </c>
      <c r="AJ66" s="76">
        <f t="shared" si="34"/>
        <v>63</v>
      </c>
      <c r="AK66" s="77">
        <f t="shared" si="35"/>
        <v>63</v>
      </c>
      <c r="AM66" s="135"/>
    </row>
    <row r="67" spans="1:39" ht="12.75">
      <c r="A67" s="4" t="s">
        <v>15</v>
      </c>
      <c r="B67" s="387" t="s">
        <v>31</v>
      </c>
      <c r="C67" s="387"/>
      <c r="D67" s="17">
        <v>18</v>
      </c>
      <c r="E67" s="149">
        <v>7</v>
      </c>
      <c r="F67" s="150">
        <v>7</v>
      </c>
      <c r="G67" s="149">
        <v>7</v>
      </c>
      <c r="H67" s="150">
        <v>9</v>
      </c>
      <c r="I67" s="149">
        <v>9</v>
      </c>
      <c r="J67" s="148"/>
      <c r="K67" s="149">
        <v>7</v>
      </c>
      <c r="L67" s="150">
        <v>7.5</v>
      </c>
      <c r="M67" s="149">
        <v>7.5</v>
      </c>
      <c r="N67" s="150">
        <v>9</v>
      </c>
      <c r="O67" s="149">
        <v>9</v>
      </c>
      <c r="P67" s="148"/>
      <c r="Q67" s="149">
        <v>6.5</v>
      </c>
      <c r="R67" s="150">
        <v>6.5</v>
      </c>
      <c r="S67" s="149">
        <v>8</v>
      </c>
      <c r="T67" s="150">
        <v>9</v>
      </c>
      <c r="U67" s="149">
        <v>9</v>
      </c>
      <c r="W67" s="26">
        <f t="shared" si="36"/>
        <v>126</v>
      </c>
      <c r="X67" s="27">
        <f t="shared" si="24"/>
        <v>126</v>
      </c>
      <c r="Y67" s="28">
        <f t="shared" si="25"/>
        <v>126</v>
      </c>
      <c r="Z67" s="29">
        <f t="shared" si="26"/>
        <v>162</v>
      </c>
      <c r="AA67" s="30">
        <f t="shared" si="27"/>
        <v>162</v>
      </c>
      <c r="AB67" s="31">
        <f t="shared" si="37"/>
        <v>126</v>
      </c>
      <c r="AC67" s="32">
        <f t="shared" si="28"/>
        <v>135</v>
      </c>
      <c r="AD67" s="32">
        <f t="shared" si="29"/>
        <v>135</v>
      </c>
      <c r="AE67" s="32">
        <f t="shared" si="30"/>
        <v>162</v>
      </c>
      <c r="AF67" s="33">
        <f t="shared" si="31"/>
        <v>162</v>
      </c>
      <c r="AG67" s="73">
        <f t="shared" si="38"/>
        <v>117</v>
      </c>
      <c r="AH67" s="74">
        <f t="shared" si="32"/>
        <v>117</v>
      </c>
      <c r="AI67" s="75">
        <f t="shared" si="33"/>
        <v>144</v>
      </c>
      <c r="AJ67" s="76">
        <f t="shared" si="34"/>
        <v>162</v>
      </c>
      <c r="AK67" s="77">
        <f t="shared" si="35"/>
        <v>162</v>
      </c>
      <c r="AM67" s="135"/>
    </row>
    <row r="68" spans="1:39" ht="12.75">
      <c r="A68" s="4" t="s">
        <v>16</v>
      </c>
      <c r="B68" s="387" t="s">
        <v>32</v>
      </c>
      <c r="C68" s="387"/>
      <c r="D68" s="17">
        <v>10</v>
      </c>
      <c r="E68" s="149">
        <v>7.5</v>
      </c>
      <c r="F68" s="150">
        <v>7</v>
      </c>
      <c r="G68" s="149">
        <v>7</v>
      </c>
      <c r="H68" s="150">
        <v>9</v>
      </c>
      <c r="I68" s="149">
        <v>9</v>
      </c>
      <c r="J68" s="148"/>
      <c r="K68" s="149">
        <v>7</v>
      </c>
      <c r="L68" s="150">
        <v>7</v>
      </c>
      <c r="M68" s="149">
        <v>7</v>
      </c>
      <c r="N68" s="150">
        <v>9</v>
      </c>
      <c r="O68" s="149">
        <v>9</v>
      </c>
      <c r="P68" s="148"/>
      <c r="Q68" s="149">
        <v>7.5</v>
      </c>
      <c r="R68" s="150">
        <v>7.5</v>
      </c>
      <c r="S68" s="149">
        <v>7</v>
      </c>
      <c r="T68" s="150">
        <v>9</v>
      </c>
      <c r="U68" s="149">
        <v>9</v>
      </c>
      <c r="W68" s="26">
        <f t="shared" si="36"/>
        <v>75</v>
      </c>
      <c r="X68" s="27">
        <f t="shared" si="24"/>
        <v>70</v>
      </c>
      <c r="Y68" s="28">
        <f t="shared" si="25"/>
        <v>70</v>
      </c>
      <c r="Z68" s="29">
        <f t="shared" si="26"/>
        <v>90</v>
      </c>
      <c r="AA68" s="30">
        <f t="shared" si="27"/>
        <v>90</v>
      </c>
      <c r="AB68" s="31">
        <f t="shared" si="37"/>
        <v>70</v>
      </c>
      <c r="AC68" s="32">
        <f t="shared" si="28"/>
        <v>70</v>
      </c>
      <c r="AD68" s="32">
        <f t="shared" si="29"/>
        <v>70</v>
      </c>
      <c r="AE68" s="32">
        <f t="shared" si="30"/>
        <v>90</v>
      </c>
      <c r="AF68" s="33">
        <f t="shared" si="31"/>
        <v>90</v>
      </c>
      <c r="AG68" s="73">
        <f t="shared" si="38"/>
        <v>75</v>
      </c>
      <c r="AH68" s="74">
        <f t="shared" si="32"/>
        <v>75</v>
      </c>
      <c r="AI68" s="75">
        <f t="shared" si="33"/>
        <v>70</v>
      </c>
      <c r="AJ68" s="76">
        <f t="shared" si="34"/>
        <v>90</v>
      </c>
      <c r="AK68" s="77">
        <f t="shared" si="35"/>
        <v>90</v>
      </c>
      <c r="AM68" s="135"/>
    </row>
    <row r="69" spans="1:39" ht="12.75">
      <c r="A69" s="4" t="s">
        <v>17</v>
      </c>
      <c r="B69" s="387" t="s">
        <v>33</v>
      </c>
      <c r="C69" s="387"/>
      <c r="D69" s="17">
        <v>10</v>
      </c>
      <c r="E69" s="149">
        <v>6</v>
      </c>
      <c r="F69" s="150">
        <v>6.5</v>
      </c>
      <c r="G69" s="149">
        <v>7</v>
      </c>
      <c r="H69" s="150">
        <v>9</v>
      </c>
      <c r="I69" s="149">
        <v>9</v>
      </c>
      <c r="J69" s="148"/>
      <c r="K69" s="149">
        <v>6</v>
      </c>
      <c r="L69" s="150">
        <v>7</v>
      </c>
      <c r="M69" s="149">
        <v>7</v>
      </c>
      <c r="N69" s="150">
        <v>9</v>
      </c>
      <c r="O69" s="149">
        <v>9</v>
      </c>
      <c r="P69" s="148"/>
      <c r="Q69" s="149">
        <v>6</v>
      </c>
      <c r="R69" s="150">
        <v>6.5</v>
      </c>
      <c r="S69" s="149">
        <v>7</v>
      </c>
      <c r="T69" s="150">
        <v>9</v>
      </c>
      <c r="U69" s="149">
        <v>9</v>
      </c>
      <c r="W69" s="26">
        <f t="shared" si="36"/>
        <v>60</v>
      </c>
      <c r="X69" s="27">
        <f t="shared" si="24"/>
        <v>65</v>
      </c>
      <c r="Y69" s="28">
        <f t="shared" si="25"/>
        <v>70</v>
      </c>
      <c r="Z69" s="29">
        <f t="shared" si="26"/>
        <v>90</v>
      </c>
      <c r="AA69" s="30">
        <f t="shared" si="27"/>
        <v>90</v>
      </c>
      <c r="AB69" s="31">
        <f t="shared" si="37"/>
        <v>60</v>
      </c>
      <c r="AC69" s="32">
        <f t="shared" si="28"/>
        <v>70</v>
      </c>
      <c r="AD69" s="32">
        <f t="shared" si="29"/>
        <v>70</v>
      </c>
      <c r="AE69" s="32">
        <f t="shared" si="30"/>
        <v>90</v>
      </c>
      <c r="AF69" s="33">
        <f t="shared" si="31"/>
        <v>90</v>
      </c>
      <c r="AG69" s="73">
        <f t="shared" si="38"/>
        <v>60</v>
      </c>
      <c r="AH69" s="74">
        <f t="shared" si="32"/>
        <v>65</v>
      </c>
      <c r="AI69" s="75">
        <f t="shared" si="33"/>
        <v>70</v>
      </c>
      <c r="AJ69" s="76">
        <f t="shared" si="34"/>
        <v>90</v>
      </c>
      <c r="AK69" s="77">
        <f t="shared" si="35"/>
        <v>90</v>
      </c>
      <c r="AM69" s="135"/>
    </row>
    <row r="70" spans="1:37" ht="12.75">
      <c r="A70" s="4" t="s">
        <v>18</v>
      </c>
      <c r="B70" s="387" t="s">
        <v>34</v>
      </c>
      <c r="C70" s="387"/>
      <c r="D70" s="17">
        <v>10</v>
      </c>
      <c r="E70" s="149">
        <v>7</v>
      </c>
      <c r="F70" s="150">
        <v>7</v>
      </c>
      <c r="G70" s="149">
        <v>7</v>
      </c>
      <c r="H70" s="150">
        <v>9</v>
      </c>
      <c r="I70" s="149">
        <v>9</v>
      </c>
      <c r="J70" s="148"/>
      <c r="K70" s="149">
        <v>7.5</v>
      </c>
      <c r="L70" s="150">
        <v>6.5</v>
      </c>
      <c r="M70" s="149">
        <v>7</v>
      </c>
      <c r="N70" s="150">
        <v>9</v>
      </c>
      <c r="O70" s="149">
        <v>9</v>
      </c>
      <c r="P70" s="148"/>
      <c r="Q70" s="149">
        <v>7.5</v>
      </c>
      <c r="R70" s="150">
        <v>6.5</v>
      </c>
      <c r="S70" s="149">
        <v>7</v>
      </c>
      <c r="T70" s="150">
        <v>9</v>
      </c>
      <c r="U70" s="149">
        <v>9</v>
      </c>
      <c r="W70" s="26">
        <f t="shared" si="36"/>
        <v>70</v>
      </c>
      <c r="X70" s="27">
        <f t="shared" si="24"/>
        <v>70</v>
      </c>
      <c r="Y70" s="28">
        <f t="shared" si="25"/>
        <v>70</v>
      </c>
      <c r="Z70" s="29">
        <f t="shared" si="26"/>
        <v>90</v>
      </c>
      <c r="AA70" s="30">
        <f t="shared" si="27"/>
        <v>90</v>
      </c>
      <c r="AB70" s="31">
        <f t="shared" si="37"/>
        <v>75</v>
      </c>
      <c r="AC70" s="32">
        <f t="shared" si="28"/>
        <v>65</v>
      </c>
      <c r="AD70" s="32">
        <f t="shared" si="29"/>
        <v>70</v>
      </c>
      <c r="AE70" s="32">
        <f t="shared" si="30"/>
        <v>90</v>
      </c>
      <c r="AF70" s="33">
        <f t="shared" si="31"/>
        <v>90</v>
      </c>
      <c r="AG70" s="73">
        <f t="shared" si="38"/>
        <v>75</v>
      </c>
      <c r="AH70" s="74">
        <f t="shared" si="32"/>
        <v>65</v>
      </c>
      <c r="AI70" s="75">
        <f t="shared" si="33"/>
        <v>70</v>
      </c>
      <c r="AJ70" s="76">
        <f t="shared" si="34"/>
        <v>90</v>
      </c>
      <c r="AK70" s="77">
        <f t="shared" si="35"/>
        <v>90</v>
      </c>
    </row>
    <row r="71" spans="1:39" ht="12.75">
      <c r="A71" s="4" t="s">
        <v>19</v>
      </c>
      <c r="B71" s="387" t="s">
        <v>35</v>
      </c>
      <c r="C71" s="387"/>
      <c r="D71" s="17">
        <v>8</v>
      </c>
      <c r="E71" s="149">
        <v>5</v>
      </c>
      <c r="F71" s="150">
        <v>5.5</v>
      </c>
      <c r="G71" s="149">
        <v>6.5</v>
      </c>
      <c r="H71" s="150">
        <v>9</v>
      </c>
      <c r="I71" s="149">
        <v>9</v>
      </c>
      <c r="J71" s="148"/>
      <c r="K71" s="149">
        <v>7</v>
      </c>
      <c r="L71" s="150">
        <v>6.5</v>
      </c>
      <c r="M71" s="149">
        <v>8</v>
      </c>
      <c r="N71" s="150">
        <v>9</v>
      </c>
      <c r="O71" s="149">
        <v>9</v>
      </c>
      <c r="P71" s="148"/>
      <c r="Q71" s="149">
        <v>8</v>
      </c>
      <c r="R71" s="150">
        <v>6</v>
      </c>
      <c r="S71" s="149">
        <v>8</v>
      </c>
      <c r="T71" s="150">
        <v>9</v>
      </c>
      <c r="U71" s="149">
        <v>9</v>
      </c>
      <c r="W71" s="26">
        <f t="shared" si="36"/>
        <v>40</v>
      </c>
      <c r="X71" s="27">
        <f t="shared" si="24"/>
        <v>44</v>
      </c>
      <c r="Y71" s="28">
        <f t="shared" si="25"/>
        <v>52</v>
      </c>
      <c r="Z71" s="29">
        <f t="shared" si="26"/>
        <v>72</v>
      </c>
      <c r="AA71" s="30">
        <f t="shared" si="27"/>
        <v>72</v>
      </c>
      <c r="AB71" s="31">
        <f t="shared" si="37"/>
        <v>56</v>
      </c>
      <c r="AC71" s="32">
        <f t="shared" si="28"/>
        <v>52</v>
      </c>
      <c r="AD71" s="32">
        <f t="shared" si="29"/>
        <v>64</v>
      </c>
      <c r="AE71" s="32">
        <f t="shared" si="30"/>
        <v>72</v>
      </c>
      <c r="AF71" s="33">
        <f t="shared" si="31"/>
        <v>72</v>
      </c>
      <c r="AG71" s="73">
        <f t="shared" si="38"/>
        <v>64</v>
      </c>
      <c r="AH71" s="74">
        <f t="shared" si="32"/>
        <v>48</v>
      </c>
      <c r="AI71" s="75">
        <f t="shared" si="33"/>
        <v>64</v>
      </c>
      <c r="AJ71" s="76">
        <f t="shared" si="34"/>
        <v>72</v>
      </c>
      <c r="AK71" s="77">
        <f t="shared" si="35"/>
        <v>72</v>
      </c>
      <c r="AM71" s="135"/>
    </row>
    <row r="72" spans="1:39" ht="13.5" thickBot="1">
      <c r="A72" s="4" t="s">
        <v>20</v>
      </c>
      <c r="B72" s="387" t="s">
        <v>36</v>
      </c>
      <c r="C72" s="387"/>
      <c r="D72" s="17">
        <v>5</v>
      </c>
      <c r="E72" s="149">
        <v>9</v>
      </c>
      <c r="F72" s="150">
        <v>5</v>
      </c>
      <c r="G72" s="149">
        <v>9</v>
      </c>
      <c r="H72" s="150">
        <v>9</v>
      </c>
      <c r="I72" s="149">
        <v>9</v>
      </c>
      <c r="J72" s="148"/>
      <c r="K72" s="149">
        <v>9</v>
      </c>
      <c r="L72" s="150">
        <v>5</v>
      </c>
      <c r="M72" s="149">
        <v>8</v>
      </c>
      <c r="N72" s="150">
        <v>9</v>
      </c>
      <c r="O72" s="149">
        <v>9</v>
      </c>
      <c r="P72" s="148"/>
      <c r="Q72" s="149">
        <v>10</v>
      </c>
      <c r="R72" s="150">
        <v>7</v>
      </c>
      <c r="S72" s="149">
        <v>8</v>
      </c>
      <c r="T72" s="150">
        <v>9</v>
      </c>
      <c r="U72" s="149">
        <v>9</v>
      </c>
      <c r="W72" s="34">
        <f t="shared" si="36"/>
        <v>45</v>
      </c>
      <c r="X72" s="35">
        <f t="shared" si="24"/>
        <v>25</v>
      </c>
      <c r="Y72" s="36">
        <f t="shared" si="25"/>
        <v>45</v>
      </c>
      <c r="Z72" s="37">
        <f t="shared" si="26"/>
        <v>45</v>
      </c>
      <c r="AA72" s="38">
        <f t="shared" si="27"/>
        <v>45</v>
      </c>
      <c r="AB72" s="39">
        <f t="shared" si="37"/>
        <v>45</v>
      </c>
      <c r="AC72" s="40">
        <f t="shared" si="28"/>
        <v>25</v>
      </c>
      <c r="AD72" s="40">
        <f t="shared" si="29"/>
        <v>40</v>
      </c>
      <c r="AE72" s="40">
        <f t="shared" si="30"/>
        <v>45</v>
      </c>
      <c r="AF72" s="41">
        <f t="shared" si="31"/>
        <v>45</v>
      </c>
      <c r="AG72" s="78">
        <f t="shared" si="38"/>
        <v>50</v>
      </c>
      <c r="AH72" s="79">
        <f t="shared" si="32"/>
        <v>35</v>
      </c>
      <c r="AI72" s="80">
        <f t="shared" si="33"/>
        <v>40</v>
      </c>
      <c r="AJ72" s="81">
        <f t="shared" si="34"/>
        <v>45</v>
      </c>
      <c r="AK72" s="82">
        <f t="shared" si="35"/>
        <v>45</v>
      </c>
      <c r="AM72" s="135"/>
    </row>
    <row r="73" spans="1:37" ht="13.5" thickBot="1">
      <c r="A73" s="404"/>
      <c r="B73" s="405"/>
      <c r="C73" s="405"/>
      <c r="D73" s="406"/>
      <c r="E73" s="134" t="str">
        <f>IF(E57&gt;10,"ERROR",IF(E58&gt;10,"ERROR",IF(E59&gt;10,"ERROR",IF(E60&gt;10,"ERROR",IF(E61&gt;10,"ERROR",IF(E62&gt;10,"ERROR",IF(E63&gt;10,"ERROR",IF(E64&gt;10,"ERROR"," "))))))))</f>
        <v> </v>
      </c>
      <c r="F73" s="134" t="str">
        <f>IF(F57&gt;10,"ERROR",IF(F58&gt;10,"ERROR",IF(F59&gt;10,"ERROR",IF(F60&gt;10,"ERROR",IF(F61&gt;10,"ERROR",IF(F62&gt;10,"ERROR",IF(F63&gt;10,"ERROR",IF(F64&gt;10,"ERROR"," "))))))))</f>
        <v> </v>
      </c>
      <c r="G73" s="134" t="str">
        <f>IF(G57&gt;10,"ERROR",IF(G58&gt;10,"ERROR",IF(G59&gt;10,"ERROR",IF(G60&gt;10,"ERROR",IF(G61&gt;10,"ERROR",IF(G62&gt;10,"ERROR",IF(G63&gt;10,"ERROR",IF(G64&gt;10,"ERROR"," "))))))))</f>
        <v> </v>
      </c>
      <c r="H73" s="134" t="str">
        <f>IF(H57&gt;10,"ERROR",IF(H58&gt;10,"ERROR",IF(H59&gt;10,"ERROR",IF(H60&gt;10,"ERROR",IF(H61&gt;10,"ERROR",IF(H62&gt;10,"ERROR",IF(H63&gt;10,"ERROR",IF(H64&gt;10,"ERROR"," "))))))))</f>
        <v> </v>
      </c>
      <c r="I73" s="134" t="str">
        <f>IF(I57&gt;10,"ERROR",IF(I58&gt;10,"ERROR",IF(I59&gt;10,"ERROR",IF(I60&gt;10,"ERROR",IF(I61&gt;10,"ERROR",IF(I62&gt;10,"ERROR",IF(I63&gt;10,"ERROR",IF(I64&gt;10,"ERROR"," "))))))))</f>
        <v> </v>
      </c>
      <c r="K73" s="134" t="str">
        <f>IF(K57&gt;10,"ERROR",IF(K58&gt;10,"ERROR",IF(K59&gt;10,"ERROR",IF(K60&gt;10,"ERROR",IF(K61&gt;10,"ERROR",IF(K62&gt;10,"ERROR",IF(K63&gt;10,"ERROR",IF(K64&gt;10,"ERROR"," "))))))))</f>
        <v> </v>
      </c>
      <c r="L73" s="134" t="str">
        <f>IF(L57&gt;10,"ERROR",IF(L58&gt;10,"ERROR",IF(L59&gt;10,"ERROR",IF(L60&gt;10,"ERROR",IF(L61&gt;10,"ERROR",IF(L62&gt;10,"ERROR",IF(L63&gt;10,"ERROR",IF(L64&gt;10,"ERROR"," "))))))))</f>
        <v> </v>
      </c>
      <c r="M73" s="134" t="str">
        <f>IF(M57&gt;10,"ERROR",IF(M58&gt;10,"ERROR",IF(M59&gt;10,"ERROR",IF(M60&gt;10,"ERROR",IF(M61&gt;10,"ERROR",IF(M62&gt;10,"ERROR",IF(M63&gt;10,"ERROR",IF(M64&gt;10,"ERROR"," "))))))))</f>
        <v> </v>
      </c>
      <c r="N73" s="134" t="str">
        <f>IF(N57&gt;10,"ERROR",IF(N58&gt;10,"ERROR",IF(N59&gt;10,"ERROR",IF(N60&gt;10,"ERROR",IF(N61&gt;10,"ERROR",IF(N62&gt;10,"ERROR",IF(N63&gt;10,"ERROR",IF(N64&gt;10,"ERROR"," "))))))))</f>
        <v> </v>
      </c>
      <c r="O73" s="134" t="str">
        <f>IF(O57&gt;10,"ERROR",IF(O58&gt;10,"ERROR",IF(O59&gt;10,"ERROR",IF(O60&gt;10,"ERROR",IF(O61&gt;10,"ERROR",IF(O62&gt;10,"ERROR",IF(O63&gt;10,"ERROR",IF(O64&gt;10,"ERROR"," "))))))))</f>
        <v> </v>
      </c>
      <c r="Q73" s="134" t="str">
        <f>IF(Q57&gt;10,"ERROR",IF(Q58&gt;10,"ERROR",IF(Q59&gt;10,"ERROR",IF(Q60&gt;10,"ERROR",IF(Q61&gt;10,"ERROR",IF(Q62&gt;10,"ERROR",IF(Q63&gt;10,"ERROR",IF(Q64&gt;10,"ERROR"," "))))))))</f>
        <v> </v>
      </c>
      <c r="R73" s="134" t="str">
        <f>IF(R57&gt;10,"ERROR",IF(R58&gt;10,"ERROR",IF(R59&gt;10,"ERROR",IF(R60&gt;10,"ERROR",IF(R61&gt;10,"ERROR",IF(R62&gt;10,"ERROR",IF(R63&gt;10,"ERROR",IF(R64&gt;10,"ERROR"," "))))))))</f>
        <v> </v>
      </c>
      <c r="S73" s="134" t="str">
        <f>IF(S57&gt;10,"ERROR",IF(S58&gt;10,"ERROR",IF(S59&gt;10,"ERROR",IF(S60&gt;10,"ERROR",IF(S61&gt;10,"ERROR",IF(S62&gt;10,"ERROR",IF(S63&gt;10,"ERROR",IF(S64&gt;10,"ERROR"," "))))))))</f>
        <v> </v>
      </c>
      <c r="T73" s="134" t="str">
        <f>IF(T57&gt;10,"ERROR",IF(T58&gt;10,"ERROR",IF(T59&gt;10,"ERROR",IF(T60&gt;10,"ERROR",IF(T61&gt;10,"ERROR",IF(T62&gt;10,"ERROR",IF(T63&gt;10,"ERROR",IF(T64&gt;10,"ERROR"," "))))))))</f>
        <v> </v>
      </c>
      <c r="U73" s="134" t="str">
        <f>IF(U57&gt;10,"ERROR",IF(U58&gt;10,"ERROR",IF(U59&gt;10,"ERROR",IF(U60&gt;10,"ERROR",IF(U61&gt;10,"ERROR",IF(U62&gt;10,"ERROR",IF(U63&gt;10,"ERROR",IF(U64&gt;10,"ERROR"," "))))))))</f>
        <v> </v>
      </c>
      <c r="W73" s="42">
        <f aca="true" t="shared" si="39" ref="W73:AK73">SUM(W57:W72)</f>
        <v>1034</v>
      </c>
      <c r="X73" s="43">
        <f t="shared" si="39"/>
        <v>912.5</v>
      </c>
      <c r="Y73" s="43">
        <f t="shared" si="39"/>
        <v>1010.5</v>
      </c>
      <c r="Z73" s="43">
        <f t="shared" si="39"/>
        <v>1180</v>
      </c>
      <c r="AA73" s="44">
        <f t="shared" si="39"/>
        <v>1180</v>
      </c>
      <c r="AB73" s="42">
        <f t="shared" si="39"/>
        <v>1017</v>
      </c>
      <c r="AC73" s="43">
        <f t="shared" si="39"/>
        <v>927</v>
      </c>
      <c r="AD73" s="43">
        <f t="shared" si="39"/>
        <v>1031</v>
      </c>
      <c r="AE73" s="43">
        <f t="shared" si="39"/>
        <v>1180</v>
      </c>
      <c r="AF73" s="44">
        <f t="shared" si="39"/>
        <v>1180</v>
      </c>
      <c r="AG73" s="45">
        <f t="shared" si="39"/>
        <v>1055.5</v>
      </c>
      <c r="AH73" s="46">
        <f t="shared" si="39"/>
        <v>902</v>
      </c>
      <c r="AI73" s="46">
        <f t="shared" si="39"/>
        <v>1026.5</v>
      </c>
      <c r="AJ73" s="46">
        <f t="shared" si="39"/>
        <v>1180</v>
      </c>
      <c r="AK73" s="47">
        <f t="shared" si="39"/>
        <v>1180</v>
      </c>
    </row>
    <row r="74" spans="8:39" ht="12.75">
      <c r="H74" s="135"/>
      <c r="I74" s="135"/>
      <c r="W74" s="49" t="s">
        <v>96</v>
      </c>
      <c r="X74" s="50"/>
      <c r="Y74" s="50"/>
      <c r="Z74" s="50"/>
      <c r="AA74" s="164">
        <f>IF($C$5=3,(+SUM(W73+X73+Y73)/3),"0")</f>
        <v>985.6666666666666</v>
      </c>
      <c r="AB74" s="49" t="s">
        <v>103</v>
      </c>
      <c r="AC74" s="50"/>
      <c r="AD74" s="50"/>
      <c r="AE74" s="50"/>
      <c r="AF74" s="164">
        <f>IF($C$5=3,(+SUM(AB73+AC73+AD73)/3),"0")</f>
        <v>991.6666666666666</v>
      </c>
      <c r="AG74" s="49" t="s">
        <v>105</v>
      </c>
      <c r="AH74" s="50"/>
      <c r="AI74" s="50"/>
      <c r="AJ74" s="50"/>
      <c r="AK74" s="164">
        <f>IF($C$5=3,(+SUM(AG73+AH73+AI73)/3),"0")</f>
        <v>994.6666666666666</v>
      </c>
      <c r="AM74" s="135"/>
    </row>
    <row r="75" spans="3:39" ht="13.5" thickBot="1">
      <c r="C75" s="56"/>
      <c r="W75" s="51" t="s">
        <v>97</v>
      </c>
      <c r="X75" s="52"/>
      <c r="Y75" s="52"/>
      <c r="Z75" s="52"/>
      <c r="AA75" s="165" t="str">
        <f>IF($C$5=5,(+SUM(W73+X73+Y73+Z73+AA73)/5),"0")</f>
        <v>0</v>
      </c>
      <c r="AB75" s="51" t="s">
        <v>104</v>
      </c>
      <c r="AC75" s="52"/>
      <c r="AD75" s="52"/>
      <c r="AE75" s="52"/>
      <c r="AF75" s="165" t="str">
        <f>IF($C$5=5,(+SUM(AB73+AC73+AD73+AE73+AF73)/5),"0")</f>
        <v>0</v>
      </c>
      <c r="AG75" s="51" t="s">
        <v>106</v>
      </c>
      <c r="AH75" s="52"/>
      <c r="AI75" s="52"/>
      <c r="AJ75" s="52"/>
      <c r="AK75" s="166" t="str">
        <f>IF($C$5=5,(+SUM(AG73+AH73+AI73+AJ73+AK73)/5),"0")</f>
        <v>0</v>
      </c>
      <c r="AM75" s="135"/>
    </row>
    <row r="76" spans="2:39" ht="13.5" thickBot="1">
      <c r="B76" s="333" t="s">
        <v>120</v>
      </c>
      <c r="C76" s="334">
        <f>+'MENU PRINCIPAL'!B31</f>
        <v>4</v>
      </c>
      <c r="Y76" s="53" t="s">
        <v>94</v>
      </c>
      <c r="Z76" s="54"/>
      <c r="AA76" s="54"/>
      <c r="AB76" s="54"/>
      <c r="AC76" s="55"/>
      <c r="AD76" s="57">
        <f>SUM(AA74,AF74,AK74)-MIN(AA74,AF74,AK74)</f>
        <v>1986.3333333333335</v>
      </c>
      <c r="AF76" s="53" t="s">
        <v>95</v>
      </c>
      <c r="AG76" s="54"/>
      <c r="AH76" s="54"/>
      <c r="AI76" s="54"/>
      <c r="AJ76" s="55"/>
      <c r="AK76" s="57">
        <f>SUM(AA75,AF75,AK75)-MIN(AA75,AF75,AK75)</f>
        <v>0</v>
      </c>
      <c r="AM76" s="135"/>
    </row>
    <row r="77" spans="1:37" ht="15.75" thickBot="1">
      <c r="A77" s="101"/>
      <c r="B77" s="331" t="str">
        <f>+'MENU PRINCIPAL'!C31</f>
        <v>Barrabino</v>
      </c>
      <c r="C77" s="332" t="str">
        <f>+'MENU PRINCIPAL'!D31</f>
        <v>Carlos</v>
      </c>
      <c r="E77" s="83"/>
      <c r="F77" s="96"/>
      <c r="G77" s="96"/>
      <c r="H77" s="96"/>
      <c r="I77" s="96"/>
      <c r="J77" s="97"/>
      <c r="K77" s="96"/>
      <c r="L77" s="96"/>
      <c r="M77" s="96"/>
      <c r="N77" s="96"/>
      <c r="O77" s="96"/>
      <c r="P77" s="98"/>
      <c r="Q77" s="96"/>
      <c r="R77" s="96"/>
      <c r="S77" s="96"/>
      <c r="T77" s="96"/>
      <c r="U77" s="96"/>
      <c r="W77" s="143"/>
      <c r="X77" s="170"/>
      <c r="Y77" s="93"/>
      <c r="Z77" s="93"/>
      <c r="AA77" s="93"/>
      <c r="AB77" s="96"/>
      <c r="AC77" s="93"/>
      <c r="AD77" s="93"/>
      <c r="AE77" s="93"/>
      <c r="AF77" s="93"/>
      <c r="AG77" s="93"/>
      <c r="AH77" s="93"/>
      <c r="AI77" s="93"/>
      <c r="AJ77" s="93"/>
      <c r="AK77" s="96"/>
    </row>
    <row r="78" spans="1:37" ht="13.5" thickBot="1">
      <c r="A78" s="9" t="s">
        <v>4</v>
      </c>
      <c r="B78" s="410" t="s">
        <v>1</v>
      </c>
      <c r="C78" s="410"/>
      <c r="D78" s="102" t="s">
        <v>3</v>
      </c>
      <c r="E78" s="346" t="s">
        <v>79</v>
      </c>
      <c r="F78" s="411"/>
      <c r="G78" s="411"/>
      <c r="H78" s="411"/>
      <c r="I78" s="412"/>
      <c r="J78" s="175"/>
      <c r="K78" s="413" t="s">
        <v>79</v>
      </c>
      <c r="L78" s="347"/>
      <c r="M78" s="347"/>
      <c r="N78" s="347"/>
      <c r="O78" s="414"/>
      <c r="P78" s="175"/>
      <c r="Q78" s="413" t="s">
        <v>79</v>
      </c>
      <c r="R78" s="347"/>
      <c r="S78" s="347"/>
      <c r="T78" s="347"/>
      <c r="U78" s="348"/>
      <c r="W78" s="407" t="s">
        <v>78</v>
      </c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9"/>
    </row>
    <row r="79" spans="1:39" ht="12.75">
      <c r="A79" s="4" t="s">
        <v>5</v>
      </c>
      <c r="B79" s="387" t="s">
        <v>21</v>
      </c>
      <c r="C79" s="387"/>
      <c r="D79" s="17">
        <v>1</v>
      </c>
      <c r="E79" s="173">
        <v>10</v>
      </c>
      <c r="F79" s="174">
        <v>10</v>
      </c>
      <c r="G79" s="173">
        <v>10</v>
      </c>
      <c r="H79" s="174">
        <v>10</v>
      </c>
      <c r="I79" s="173">
        <v>10</v>
      </c>
      <c r="J79" s="148"/>
      <c r="K79" s="173">
        <v>10</v>
      </c>
      <c r="L79" s="174">
        <v>10</v>
      </c>
      <c r="M79" s="173">
        <v>10</v>
      </c>
      <c r="N79" s="174">
        <v>10</v>
      </c>
      <c r="O79" s="173">
        <v>10</v>
      </c>
      <c r="P79" s="148"/>
      <c r="Q79" s="173">
        <v>10</v>
      </c>
      <c r="R79" s="174">
        <v>10</v>
      </c>
      <c r="S79" s="173">
        <v>10</v>
      </c>
      <c r="T79" s="174">
        <v>10</v>
      </c>
      <c r="U79" s="173">
        <v>10</v>
      </c>
      <c r="W79" s="18">
        <f>+E79*$D79</f>
        <v>10</v>
      </c>
      <c r="X79" s="19">
        <f aca="true" t="shared" si="40" ref="X79:X94">+F79*$D79</f>
        <v>10</v>
      </c>
      <c r="Y79" s="20">
        <f aca="true" t="shared" si="41" ref="Y79:Y94">+G79*$D79</f>
        <v>10</v>
      </c>
      <c r="Z79" s="21">
        <f aca="true" t="shared" si="42" ref="Z79:Z94">+H79*$D79</f>
        <v>10</v>
      </c>
      <c r="AA79" s="22">
        <f aca="true" t="shared" si="43" ref="AA79:AA94">+I79*$D79</f>
        <v>10</v>
      </c>
      <c r="AB79" s="23">
        <f>+K79*$D79</f>
        <v>10</v>
      </c>
      <c r="AC79" s="24">
        <f aca="true" t="shared" si="44" ref="AC79:AC94">+L79*$D79</f>
        <v>10</v>
      </c>
      <c r="AD79" s="24">
        <f aca="true" t="shared" si="45" ref="AD79:AD94">+M79*$D79</f>
        <v>10</v>
      </c>
      <c r="AE79" s="24">
        <f aca="true" t="shared" si="46" ref="AE79:AE94">+N79*$D79</f>
        <v>10</v>
      </c>
      <c r="AF79" s="25">
        <f aca="true" t="shared" si="47" ref="AF79:AF94">+O79*$D79</f>
        <v>10</v>
      </c>
      <c r="AG79" s="68">
        <f>+Q79*$D79</f>
        <v>10</v>
      </c>
      <c r="AH79" s="69">
        <f aca="true" t="shared" si="48" ref="AH79:AH94">+R79*$D79</f>
        <v>10</v>
      </c>
      <c r="AI79" s="70">
        <f aca="true" t="shared" si="49" ref="AI79:AI94">+S79*$D79</f>
        <v>10</v>
      </c>
      <c r="AJ79" s="71">
        <f aca="true" t="shared" si="50" ref="AJ79:AJ94">+T79*$D79</f>
        <v>10</v>
      </c>
      <c r="AK79" s="72">
        <f aca="true" t="shared" si="51" ref="AK79:AK94">+U79*$D79</f>
        <v>10</v>
      </c>
      <c r="AM79" s="217"/>
    </row>
    <row r="80" spans="1:37" ht="12.75">
      <c r="A80" s="4" t="s">
        <v>6</v>
      </c>
      <c r="B80" s="387" t="s">
        <v>22</v>
      </c>
      <c r="C80" s="387"/>
      <c r="D80" s="17">
        <v>2</v>
      </c>
      <c r="E80" s="149">
        <v>10</v>
      </c>
      <c r="F80" s="150">
        <v>9</v>
      </c>
      <c r="G80" s="149">
        <v>8</v>
      </c>
      <c r="H80" s="150">
        <v>9</v>
      </c>
      <c r="I80" s="149">
        <v>9</v>
      </c>
      <c r="J80" s="148"/>
      <c r="K80" s="149">
        <v>10</v>
      </c>
      <c r="L80" s="150">
        <v>9</v>
      </c>
      <c r="M80" s="149">
        <v>9</v>
      </c>
      <c r="N80" s="150">
        <v>9</v>
      </c>
      <c r="O80" s="149">
        <v>9</v>
      </c>
      <c r="P80" s="148"/>
      <c r="Q80" s="149">
        <v>10</v>
      </c>
      <c r="R80" s="150">
        <v>9</v>
      </c>
      <c r="S80" s="149">
        <v>9</v>
      </c>
      <c r="T80" s="150">
        <v>9</v>
      </c>
      <c r="U80" s="149">
        <v>9</v>
      </c>
      <c r="W80" s="26">
        <f aca="true" t="shared" si="52" ref="W80:W94">+E80*$D80</f>
        <v>20</v>
      </c>
      <c r="X80" s="27">
        <f t="shared" si="40"/>
        <v>18</v>
      </c>
      <c r="Y80" s="28">
        <f t="shared" si="41"/>
        <v>16</v>
      </c>
      <c r="Z80" s="29">
        <f t="shared" si="42"/>
        <v>18</v>
      </c>
      <c r="AA80" s="30">
        <f t="shared" si="43"/>
        <v>18</v>
      </c>
      <c r="AB80" s="31">
        <f aca="true" t="shared" si="53" ref="AB80:AB94">+K80*$D80</f>
        <v>20</v>
      </c>
      <c r="AC80" s="32">
        <f t="shared" si="44"/>
        <v>18</v>
      </c>
      <c r="AD80" s="32">
        <f t="shared" si="45"/>
        <v>18</v>
      </c>
      <c r="AE80" s="32">
        <f t="shared" si="46"/>
        <v>18</v>
      </c>
      <c r="AF80" s="33">
        <f t="shared" si="47"/>
        <v>18</v>
      </c>
      <c r="AG80" s="73">
        <f aca="true" t="shared" si="54" ref="AG80:AG94">+Q80*$D80</f>
        <v>20</v>
      </c>
      <c r="AH80" s="74">
        <f t="shared" si="48"/>
        <v>18</v>
      </c>
      <c r="AI80" s="75">
        <f t="shared" si="49"/>
        <v>18</v>
      </c>
      <c r="AJ80" s="76">
        <f t="shared" si="50"/>
        <v>18</v>
      </c>
      <c r="AK80" s="77">
        <f t="shared" si="51"/>
        <v>18</v>
      </c>
    </row>
    <row r="81" spans="1:37" ht="12.75">
      <c r="A81" s="4" t="s">
        <v>7</v>
      </c>
      <c r="B81" s="387" t="s">
        <v>24</v>
      </c>
      <c r="C81" s="387"/>
      <c r="D81" s="17">
        <v>8</v>
      </c>
      <c r="E81" s="149">
        <v>9.5</v>
      </c>
      <c r="F81" s="150">
        <v>9</v>
      </c>
      <c r="G81" s="149">
        <v>7</v>
      </c>
      <c r="H81" s="150">
        <v>9</v>
      </c>
      <c r="I81" s="149">
        <v>9</v>
      </c>
      <c r="J81" s="148"/>
      <c r="K81" s="149">
        <v>9.5</v>
      </c>
      <c r="L81" s="150">
        <v>9</v>
      </c>
      <c r="M81" s="149">
        <v>7</v>
      </c>
      <c r="N81" s="150">
        <v>9</v>
      </c>
      <c r="O81" s="149">
        <v>9</v>
      </c>
      <c r="P81" s="148"/>
      <c r="Q81" s="149">
        <v>10</v>
      </c>
      <c r="R81" s="150">
        <v>9.5</v>
      </c>
      <c r="S81" s="149">
        <v>9</v>
      </c>
      <c r="T81" s="150">
        <v>4</v>
      </c>
      <c r="U81" s="149">
        <v>9</v>
      </c>
      <c r="W81" s="26">
        <f t="shared" si="52"/>
        <v>76</v>
      </c>
      <c r="X81" s="27">
        <f t="shared" si="40"/>
        <v>72</v>
      </c>
      <c r="Y81" s="28">
        <f t="shared" si="41"/>
        <v>56</v>
      </c>
      <c r="Z81" s="29">
        <f t="shared" si="42"/>
        <v>72</v>
      </c>
      <c r="AA81" s="30">
        <f t="shared" si="43"/>
        <v>72</v>
      </c>
      <c r="AB81" s="31">
        <f t="shared" si="53"/>
        <v>76</v>
      </c>
      <c r="AC81" s="32">
        <f t="shared" si="44"/>
        <v>72</v>
      </c>
      <c r="AD81" s="32">
        <f t="shared" si="45"/>
        <v>56</v>
      </c>
      <c r="AE81" s="32">
        <f t="shared" si="46"/>
        <v>72</v>
      </c>
      <c r="AF81" s="33">
        <f t="shared" si="47"/>
        <v>72</v>
      </c>
      <c r="AG81" s="73">
        <f t="shared" si="54"/>
        <v>80</v>
      </c>
      <c r="AH81" s="74">
        <f t="shared" si="48"/>
        <v>76</v>
      </c>
      <c r="AI81" s="75">
        <f t="shared" si="49"/>
        <v>72</v>
      </c>
      <c r="AJ81" s="76">
        <f t="shared" si="50"/>
        <v>32</v>
      </c>
      <c r="AK81" s="77">
        <f t="shared" si="51"/>
        <v>72</v>
      </c>
    </row>
    <row r="82" spans="1:37" ht="12.75">
      <c r="A82" s="4" t="s">
        <v>8</v>
      </c>
      <c r="B82" s="387" t="s">
        <v>25</v>
      </c>
      <c r="C82" s="387"/>
      <c r="D82" s="17">
        <v>6</v>
      </c>
      <c r="E82" s="149">
        <v>10</v>
      </c>
      <c r="F82" s="150">
        <v>8.5</v>
      </c>
      <c r="G82" s="149">
        <v>8.5</v>
      </c>
      <c r="H82" s="150">
        <v>9</v>
      </c>
      <c r="I82" s="149">
        <v>9</v>
      </c>
      <c r="J82" s="148"/>
      <c r="K82" s="149">
        <v>10</v>
      </c>
      <c r="L82" s="150">
        <v>8.5</v>
      </c>
      <c r="M82" s="149">
        <v>8.5</v>
      </c>
      <c r="N82" s="150">
        <v>9</v>
      </c>
      <c r="O82" s="149">
        <v>9</v>
      </c>
      <c r="P82" s="148"/>
      <c r="Q82" s="149">
        <v>10</v>
      </c>
      <c r="R82" s="150">
        <v>8.5</v>
      </c>
      <c r="S82" s="149">
        <v>8.5</v>
      </c>
      <c r="T82" s="150">
        <v>4</v>
      </c>
      <c r="U82" s="149">
        <v>9</v>
      </c>
      <c r="W82" s="26">
        <f t="shared" si="52"/>
        <v>60</v>
      </c>
      <c r="X82" s="27">
        <f t="shared" si="40"/>
        <v>51</v>
      </c>
      <c r="Y82" s="28">
        <f t="shared" si="41"/>
        <v>51</v>
      </c>
      <c r="Z82" s="29">
        <f t="shared" si="42"/>
        <v>54</v>
      </c>
      <c r="AA82" s="30">
        <f t="shared" si="43"/>
        <v>54</v>
      </c>
      <c r="AB82" s="31">
        <f t="shared" si="53"/>
        <v>60</v>
      </c>
      <c r="AC82" s="32">
        <f t="shared" si="44"/>
        <v>51</v>
      </c>
      <c r="AD82" s="32">
        <f t="shared" si="45"/>
        <v>51</v>
      </c>
      <c r="AE82" s="32">
        <f t="shared" si="46"/>
        <v>54</v>
      </c>
      <c r="AF82" s="33">
        <f t="shared" si="47"/>
        <v>54</v>
      </c>
      <c r="AG82" s="73">
        <f t="shared" si="54"/>
        <v>60</v>
      </c>
      <c r="AH82" s="74">
        <f t="shared" si="48"/>
        <v>51</v>
      </c>
      <c r="AI82" s="75">
        <f t="shared" si="49"/>
        <v>51</v>
      </c>
      <c r="AJ82" s="76">
        <f t="shared" si="50"/>
        <v>24</v>
      </c>
      <c r="AK82" s="77">
        <f t="shared" si="51"/>
        <v>54</v>
      </c>
    </row>
    <row r="83" spans="1:37" ht="12.75">
      <c r="A83" s="4" t="s">
        <v>9</v>
      </c>
      <c r="B83" s="387" t="s">
        <v>26</v>
      </c>
      <c r="C83" s="387"/>
      <c r="D83" s="17">
        <v>2</v>
      </c>
      <c r="E83" s="149">
        <v>9.5</v>
      </c>
      <c r="F83" s="150">
        <v>8</v>
      </c>
      <c r="G83" s="149">
        <v>9</v>
      </c>
      <c r="H83" s="150">
        <v>9</v>
      </c>
      <c r="I83" s="149">
        <v>9</v>
      </c>
      <c r="J83" s="148"/>
      <c r="K83" s="149">
        <v>10</v>
      </c>
      <c r="L83" s="150">
        <v>8.5</v>
      </c>
      <c r="M83" s="149">
        <v>9</v>
      </c>
      <c r="N83" s="150">
        <v>9</v>
      </c>
      <c r="O83" s="149">
        <v>9</v>
      </c>
      <c r="P83" s="148"/>
      <c r="Q83" s="149">
        <v>10</v>
      </c>
      <c r="R83" s="150">
        <v>9</v>
      </c>
      <c r="S83" s="149">
        <v>9</v>
      </c>
      <c r="T83" s="150">
        <v>4</v>
      </c>
      <c r="U83" s="149">
        <v>9</v>
      </c>
      <c r="W83" s="26">
        <f t="shared" si="52"/>
        <v>19</v>
      </c>
      <c r="X83" s="27">
        <f t="shared" si="40"/>
        <v>16</v>
      </c>
      <c r="Y83" s="28">
        <f t="shared" si="41"/>
        <v>18</v>
      </c>
      <c r="Z83" s="29">
        <f t="shared" si="42"/>
        <v>18</v>
      </c>
      <c r="AA83" s="30">
        <f t="shared" si="43"/>
        <v>18</v>
      </c>
      <c r="AB83" s="31">
        <f t="shared" si="53"/>
        <v>20</v>
      </c>
      <c r="AC83" s="32">
        <f t="shared" si="44"/>
        <v>17</v>
      </c>
      <c r="AD83" s="32">
        <f t="shared" si="45"/>
        <v>18</v>
      </c>
      <c r="AE83" s="32">
        <f t="shared" si="46"/>
        <v>18</v>
      </c>
      <c r="AF83" s="33">
        <f t="shared" si="47"/>
        <v>18</v>
      </c>
      <c r="AG83" s="73">
        <f t="shared" si="54"/>
        <v>20</v>
      </c>
      <c r="AH83" s="74">
        <f t="shared" si="48"/>
        <v>18</v>
      </c>
      <c r="AI83" s="75">
        <f t="shared" si="49"/>
        <v>18</v>
      </c>
      <c r="AJ83" s="76">
        <f t="shared" si="50"/>
        <v>8</v>
      </c>
      <c r="AK83" s="77">
        <f t="shared" si="51"/>
        <v>18</v>
      </c>
    </row>
    <row r="84" spans="1:37" ht="12.75">
      <c r="A84" s="4" t="s">
        <v>10</v>
      </c>
      <c r="B84" s="387" t="s">
        <v>27</v>
      </c>
      <c r="C84" s="387"/>
      <c r="D84" s="17">
        <v>6</v>
      </c>
      <c r="E84" s="149">
        <v>10</v>
      </c>
      <c r="F84" s="150">
        <v>8.5</v>
      </c>
      <c r="G84" s="149">
        <v>8</v>
      </c>
      <c r="H84" s="150">
        <v>9</v>
      </c>
      <c r="I84" s="149">
        <v>9</v>
      </c>
      <c r="J84" s="148"/>
      <c r="K84" s="149">
        <v>10</v>
      </c>
      <c r="L84" s="150">
        <v>8.5</v>
      </c>
      <c r="M84" s="149">
        <v>8.5</v>
      </c>
      <c r="N84" s="150">
        <v>9</v>
      </c>
      <c r="O84" s="149">
        <v>9</v>
      </c>
      <c r="P84" s="148"/>
      <c r="Q84" s="149">
        <v>9.5</v>
      </c>
      <c r="R84" s="150">
        <v>8.5</v>
      </c>
      <c r="S84" s="149">
        <v>9</v>
      </c>
      <c r="T84" s="150">
        <v>4</v>
      </c>
      <c r="U84" s="149">
        <v>9</v>
      </c>
      <c r="W84" s="26">
        <f t="shared" si="52"/>
        <v>60</v>
      </c>
      <c r="X84" s="27">
        <f t="shared" si="40"/>
        <v>51</v>
      </c>
      <c r="Y84" s="28">
        <f t="shared" si="41"/>
        <v>48</v>
      </c>
      <c r="Z84" s="29">
        <f t="shared" si="42"/>
        <v>54</v>
      </c>
      <c r="AA84" s="30">
        <f t="shared" si="43"/>
        <v>54</v>
      </c>
      <c r="AB84" s="31">
        <f t="shared" si="53"/>
        <v>60</v>
      </c>
      <c r="AC84" s="32">
        <f t="shared" si="44"/>
        <v>51</v>
      </c>
      <c r="AD84" s="32">
        <f t="shared" si="45"/>
        <v>51</v>
      </c>
      <c r="AE84" s="32">
        <f t="shared" si="46"/>
        <v>54</v>
      </c>
      <c r="AF84" s="33">
        <f t="shared" si="47"/>
        <v>54</v>
      </c>
      <c r="AG84" s="73">
        <f t="shared" si="54"/>
        <v>57</v>
      </c>
      <c r="AH84" s="74">
        <f t="shared" si="48"/>
        <v>51</v>
      </c>
      <c r="AI84" s="75">
        <f t="shared" si="49"/>
        <v>54</v>
      </c>
      <c r="AJ84" s="76">
        <f t="shared" si="50"/>
        <v>24</v>
      </c>
      <c r="AK84" s="77">
        <f t="shared" si="51"/>
        <v>54</v>
      </c>
    </row>
    <row r="85" spans="1:37" ht="12.75">
      <c r="A85" s="4" t="s">
        <v>11</v>
      </c>
      <c r="B85" s="387" t="s">
        <v>28</v>
      </c>
      <c r="C85" s="387"/>
      <c r="D85" s="17">
        <v>12</v>
      </c>
      <c r="E85" s="149">
        <v>8</v>
      </c>
      <c r="F85" s="150">
        <v>8.5</v>
      </c>
      <c r="G85" s="149">
        <v>8.5</v>
      </c>
      <c r="H85" s="150">
        <v>9</v>
      </c>
      <c r="I85" s="149">
        <v>9</v>
      </c>
      <c r="J85" s="148"/>
      <c r="K85" s="149">
        <v>9.5</v>
      </c>
      <c r="L85" s="150">
        <v>9</v>
      </c>
      <c r="M85" s="149">
        <v>8.5</v>
      </c>
      <c r="N85" s="150">
        <v>9</v>
      </c>
      <c r="O85" s="149">
        <v>9</v>
      </c>
      <c r="P85" s="148"/>
      <c r="Q85" s="149">
        <v>9</v>
      </c>
      <c r="R85" s="150">
        <v>8</v>
      </c>
      <c r="S85" s="149">
        <v>9</v>
      </c>
      <c r="T85" s="150">
        <v>4</v>
      </c>
      <c r="U85" s="149">
        <v>9</v>
      </c>
      <c r="W85" s="26">
        <f t="shared" si="52"/>
        <v>96</v>
      </c>
      <c r="X85" s="27">
        <f t="shared" si="40"/>
        <v>102</v>
      </c>
      <c r="Y85" s="28">
        <f t="shared" si="41"/>
        <v>102</v>
      </c>
      <c r="Z85" s="29">
        <f t="shared" si="42"/>
        <v>108</v>
      </c>
      <c r="AA85" s="30">
        <f t="shared" si="43"/>
        <v>108</v>
      </c>
      <c r="AB85" s="31">
        <f t="shared" si="53"/>
        <v>114</v>
      </c>
      <c r="AC85" s="32">
        <f t="shared" si="44"/>
        <v>108</v>
      </c>
      <c r="AD85" s="32">
        <f t="shared" si="45"/>
        <v>102</v>
      </c>
      <c r="AE85" s="32">
        <f t="shared" si="46"/>
        <v>108</v>
      </c>
      <c r="AF85" s="33">
        <f t="shared" si="47"/>
        <v>108</v>
      </c>
      <c r="AG85" s="73">
        <f t="shared" si="54"/>
        <v>108</v>
      </c>
      <c r="AH85" s="74">
        <f t="shared" si="48"/>
        <v>96</v>
      </c>
      <c r="AI85" s="75">
        <f t="shared" si="49"/>
        <v>108</v>
      </c>
      <c r="AJ85" s="76">
        <f t="shared" si="50"/>
        <v>48</v>
      </c>
      <c r="AK85" s="77">
        <f t="shared" si="51"/>
        <v>108</v>
      </c>
    </row>
    <row r="86" spans="1:37" ht="12.75">
      <c r="A86" s="4" t="s">
        <v>12</v>
      </c>
      <c r="B86" s="387" t="s">
        <v>29</v>
      </c>
      <c r="C86" s="387"/>
      <c r="D86" s="17">
        <v>12</v>
      </c>
      <c r="E86" s="149">
        <v>8</v>
      </c>
      <c r="F86" s="150">
        <v>7.5</v>
      </c>
      <c r="G86" s="149">
        <v>8</v>
      </c>
      <c r="H86" s="150">
        <v>9</v>
      </c>
      <c r="I86" s="149">
        <v>9</v>
      </c>
      <c r="J86" s="148"/>
      <c r="K86" s="149">
        <v>9.5</v>
      </c>
      <c r="L86" s="150">
        <v>8</v>
      </c>
      <c r="M86" s="149">
        <v>8.5</v>
      </c>
      <c r="N86" s="150">
        <v>9</v>
      </c>
      <c r="O86" s="149">
        <v>9</v>
      </c>
      <c r="P86" s="148"/>
      <c r="Q86" s="149">
        <v>9.5</v>
      </c>
      <c r="R86" s="150">
        <v>8</v>
      </c>
      <c r="S86" s="149">
        <v>9</v>
      </c>
      <c r="T86" s="150">
        <v>4</v>
      </c>
      <c r="U86" s="149">
        <v>9</v>
      </c>
      <c r="W86" s="26">
        <f t="shared" si="52"/>
        <v>96</v>
      </c>
      <c r="X86" s="27">
        <f t="shared" si="40"/>
        <v>90</v>
      </c>
      <c r="Y86" s="28">
        <f t="shared" si="41"/>
        <v>96</v>
      </c>
      <c r="Z86" s="29">
        <f t="shared" si="42"/>
        <v>108</v>
      </c>
      <c r="AA86" s="30">
        <f t="shared" si="43"/>
        <v>108</v>
      </c>
      <c r="AB86" s="31">
        <f t="shared" si="53"/>
        <v>114</v>
      </c>
      <c r="AC86" s="32">
        <f t="shared" si="44"/>
        <v>96</v>
      </c>
      <c r="AD86" s="32">
        <f t="shared" si="45"/>
        <v>102</v>
      </c>
      <c r="AE86" s="32">
        <f t="shared" si="46"/>
        <v>108</v>
      </c>
      <c r="AF86" s="33">
        <f t="shared" si="47"/>
        <v>108</v>
      </c>
      <c r="AG86" s="73">
        <f t="shared" si="54"/>
        <v>114</v>
      </c>
      <c r="AH86" s="74">
        <f t="shared" si="48"/>
        <v>96</v>
      </c>
      <c r="AI86" s="75">
        <f t="shared" si="49"/>
        <v>108</v>
      </c>
      <c r="AJ86" s="76">
        <f t="shared" si="50"/>
        <v>48</v>
      </c>
      <c r="AK86" s="77">
        <f t="shared" si="51"/>
        <v>108</v>
      </c>
    </row>
    <row r="87" spans="1:37" ht="12.75">
      <c r="A87" s="4" t="s">
        <v>13</v>
      </c>
      <c r="B87" s="387" t="s">
        <v>30</v>
      </c>
      <c r="C87" s="387"/>
      <c r="D87" s="17">
        <v>14</v>
      </c>
      <c r="E87" s="149">
        <v>8</v>
      </c>
      <c r="F87" s="150">
        <v>7.5</v>
      </c>
      <c r="G87" s="149">
        <v>7</v>
      </c>
      <c r="H87" s="150">
        <v>9</v>
      </c>
      <c r="I87" s="149">
        <v>9</v>
      </c>
      <c r="J87" s="148"/>
      <c r="K87" s="149">
        <v>10</v>
      </c>
      <c r="L87" s="150">
        <v>8.5</v>
      </c>
      <c r="M87" s="149">
        <v>9</v>
      </c>
      <c r="N87" s="150">
        <v>9</v>
      </c>
      <c r="O87" s="149">
        <v>9</v>
      </c>
      <c r="P87" s="148"/>
      <c r="Q87" s="149">
        <v>10</v>
      </c>
      <c r="R87" s="150">
        <v>8.5</v>
      </c>
      <c r="S87" s="149">
        <v>9</v>
      </c>
      <c r="T87" s="150">
        <v>4</v>
      </c>
      <c r="U87" s="149">
        <v>9</v>
      </c>
      <c r="W87" s="26">
        <f t="shared" si="52"/>
        <v>112</v>
      </c>
      <c r="X87" s="27">
        <f t="shared" si="40"/>
        <v>105</v>
      </c>
      <c r="Y87" s="28">
        <f t="shared" si="41"/>
        <v>98</v>
      </c>
      <c r="Z87" s="29">
        <f t="shared" si="42"/>
        <v>126</v>
      </c>
      <c r="AA87" s="30">
        <f t="shared" si="43"/>
        <v>126</v>
      </c>
      <c r="AB87" s="31">
        <f t="shared" si="53"/>
        <v>140</v>
      </c>
      <c r="AC87" s="32">
        <f t="shared" si="44"/>
        <v>119</v>
      </c>
      <c r="AD87" s="32">
        <f t="shared" si="45"/>
        <v>126</v>
      </c>
      <c r="AE87" s="32">
        <f t="shared" si="46"/>
        <v>126</v>
      </c>
      <c r="AF87" s="33">
        <f t="shared" si="47"/>
        <v>126</v>
      </c>
      <c r="AG87" s="73">
        <f t="shared" si="54"/>
        <v>140</v>
      </c>
      <c r="AH87" s="74">
        <f t="shared" si="48"/>
        <v>119</v>
      </c>
      <c r="AI87" s="75">
        <f t="shared" si="49"/>
        <v>126</v>
      </c>
      <c r="AJ87" s="76">
        <f t="shared" si="50"/>
        <v>56</v>
      </c>
      <c r="AK87" s="77">
        <f t="shared" si="51"/>
        <v>126</v>
      </c>
    </row>
    <row r="88" spans="1:37" ht="12.75">
      <c r="A88" s="4" t="s">
        <v>14</v>
      </c>
      <c r="B88" s="387" t="s">
        <v>23</v>
      </c>
      <c r="C88" s="387"/>
      <c r="D88" s="17">
        <v>7</v>
      </c>
      <c r="E88" s="149">
        <v>9.5</v>
      </c>
      <c r="F88" s="150">
        <v>7.5</v>
      </c>
      <c r="G88" s="149">
        <v>7.5</v>
      </c>
      <c r="H88" s="150">
        <v>9</v>
      </c>
      <c r="I88" s="149">
        <v>9</v>
      </c>
      <c r="J88" s="148"/>
      <c r="K88" s="149">
        <v>9.5</v>
      </c>
      <c r="L88" s="150">
        <v>8</v>
      </c>
      <c r="M88" s="149">
        <v>8</v>
      </c>
      <c r="N88" s="150">
        <v>9</v>
      </c>
      <c r="O88" s="149">
        <v>9</v>
      </c>
      <c r="P88" s="148"/>
      <c r="Q88" s="149">
        <v>10</v>
      </c>
      <c r="R88" s="150">
        <v>9</v>
      </c>
      <c r="S88" s="149">
        <v>9</v>
      </c>
      <c r="T88" s="150">
        <v>4</v>
      </c>
      <c r="U88" s="149">
        <v>9</v>
      </c>
      <c r="W88" s="26">
        <f t="shared" si="52"/>
        <v>66.5</v>
      </c>
      <c r="X88" s="27">
        <f t="shared" si="40"/>
        <v>52.5</v>
      </c>
      <c r="Y88" s="28">
        <f t="shared" si="41"/>
        <v>52.5</v>
      </c>
      <c r="Z88" s="29">
        <f t="shared" si="42"/>
        <v>63</v>
      </c>
      <c r="AA88" s="30">
        <f t="shared" si="43"/>
        <v>63</v>
      </c>
      <c r="AB88" s="31">
        <f t="shared" si="53"/>
        <v>66.5</v>
      </c>
      <c r="AC88" s="32">
        <f t="shared" si="44"/>
        <v>56</v>
      </c>
      <c r="AD88" s="32">
        <f t="shared" si="45"/>
        <v>56</v>
      </c>
      <c r="AE88" s="32">
        <f t="shared" si="46"/>
        <v>63</v>
      </c>
      <c r="AF88" s="33">
        <f t="shared" si="47"/>
        <v>63</v>
      </c>
      <c r="AG88" s="73">
        <f t="shared" si="54"/>
        <v>70</v>
      </c>
      <c r="AH88" s="74">
        <f t="shared" si="48"/>
        <v>63</v>
      </c>
      <c r="AI88" s="75">
        <f t="shared" si="49"/>
        <v>63</v>
      </c>
      <c r="AJ88" s="76">
        <f t="shared" si="50"/>
        <v>28</v>
      </c>
      <c r="AK88" s="77">
        <f t="shared" si="51"/>
        <v>63</v>
      </c>
    </row>
    <row r="89" spans="1:37" ht="12.75">
      <c r="A89" s="4" t="s">
        <v>15</v>
      </c>
      <c r="B89" s="387" t="s">
        <v>31</v>
      </c>
      <c r="C89" s="387"/>
      <c r="D89" s="17">
        <v>18</v>
      </c>
      <c r="E89" s="149">
        <v>7.5</v>
      </c>
      <c r="F89" s="150">
        <v>8</v>
      </c>
      <c r="G89" s="149">
        <v>8</v>
      </c>
      <c r="H89" s="150">
        <v>9</v>
      </c>
      <c r="I89" s="149">
        <v>9</v>
      </c>
      <c r="J89" s="148"/>
      <c r="K89" s="149">
        <v>9</v>
      </c>
      <c r="L89" s="150">
        <v>8.5</v>
      </c>
      <c r="M89" s="149">
        <v>8</v>
      </c>
      <c r="N89" s="150">
        <v>9</v>
      </c>
      <c r="O89" s="149">
        <v>9</v>
      </c>
      <c r="P89" s="148"/>
      <c r="Q89" s="149">
        <v>9.5</v>
      </c>
      <c r="R89" s="150">
        <v>8</v>
      </c>
      <c r="S89" s="149">
        <v>8.5</v>
      </c>
      <c r="T89" s="150">
        <v>4</v>
      </c>
      <c r="U89" s="149">
        <v>9</v>
      </c>
      <c r="W89" s="26">
        <f t="shared" si="52"/>
        <v>135</v>
      </c>
      <c r="X89" s="27">
        <f t="shared" si="40"/>
        <v>144</v>
      </c>
      <c r="Y89" s="28">
        <f t="shared" si="41"/>
        <v>144</v>
      </c>
      <c r="Z89" s="29">
        <f t="shared" si="42"/>
        <v>162</v>
      </c>
      <c r="AA89" s="30">
        <f t="shared" si="43"/>
        <v>162</v>
      </c>
      <c r="AB89" s="31">
        <f t="shared" si="53"/>
        <v>162</v>
      </c>
      <c r="AC89" s="32">
        <f t="shared" si="44"/>
        <v>153</v>
      </c>
      <c r="AD89" s="32">
        <f t="shared" si="45"/>
        <v>144</v>
      </c>
      <c r="AE89" s="32">
        <f t="shared" si="46"/>
        <v>162</v>
      </c>
      <c r="AF89" s="33">
        <f t="shared" si="47"/>
        <v>162</v>
      </c>
      <c r="AG89" s="73">
        <f t="shared" si="54"/>
        <v>171</v>
      </c>
      <c r="AH89" s="74">
        <f t="shared" si="48"/>
        <v>144</v>
      </c>
      <c r="AI89" s="75">
        <f t="shared" si="49"/>
        <v>153</v>
      </c>
      <c r="AJ89" s="76">
        <f t="shared" si="50"/>
        <v>72</v>
      </c>
      <c r="AK89" s="77">
        <f t="shared" si="51"/>
        <v>162</v>
      </c>
    </row>
    <row r="90" spans="1:37" ht="12.75">
      <c r="A90" s="4" t="s">
        <v>16</v>
      </c>
      <c r="B90" s="387" t="s">
        <v>32</v>
      </c>
      <c r="C90" s="387"/>
      <c r="D90" s="17">
        <v>10</v>
      </c>
      <c r="E90" s="149">
        <v>8.5</v>
      </c>
      <c r="F90" s="150">
        <v>8</v>
      </c>
      <c r="G90" s="149">
        <v>8</v>
      </c>
      <c r="H90" s="150">
        <v>9</v>
      </c>
      <c r="I90" s="149">
        <v>9</v>
      </c>
      <c r="J90" s="148"/>
      <c r="K90" s="149">
        <v>9.5</v>
      </c>
      <c r="L90" s="150">
        <v>8</v>
      </c>
      <c r="M90" s="149">
        <v>8.5</v>
      </c>
      <c r="N90" s="150">
        <v>9</v>
      </c>
      <c r="O90" s="149">
        <v>9</v>
      </c>
      <c r="P90" s="148"/>
      <c r="Q90" s="149">
        <v>10</v>
      </c>
      <c r="R90" s="150">
        <v>8</v>
      </c>
      <c r="S90" s="149">
        <v>9</v>
      </c>
      <c r="T90" s="150">
        <v>4</v>
      </c>
      <c r="U90" s="149">
        <v>9</v>
      </c>
      <c r="W90" s="26">
        <f t="shared" si="52"/>
        <v>85</v>
      </c>
      <c r="X90" s="27">
        <f t="shared" si="40"/>
        <v>80</v>
      </c>
      <c r="Y90" s="28">
        <f t="shared" si="41"/>
        <v>80</v>
      </c>
      <c r="Z90" s="29">
        <f t="shared" si="42"/>
        <v>90</v>
      </c>
      <c r="AA90" s="30">
        <f t="shared" si="43"/>
        <v>90</v>
      </c>
      <c r="AB90" s="31">
        <f t="shared" si="53"/>
        <v>95</v>
      </c>
      <c r="AC90" s="32">
        <f t="shared" si="44"/>
        <v>80</v>
      </c>
      <c r="AD90" s="32">
        <f t="shared" si="45"/>
        <v>85</v>
      </c>
      <c r="AE90" s="32">
        <f t="shared" si="46"/>
        <v>90</v>
      </c>
      <c r="AF90" s="33">
        <f t="shared" si="47"/>
        <v>90</v>
      </c>
      <c r="AG90" s="73">
        <f t="shared" si="54"/>
        <v>100</v>
      </c>
      <c r="AH90" s="74">
        <f t="shared" si="48"/>
        <v>80</v>
      </c>
      <c r="AI90" s="75">
        <f t="shared" si="49"/>
        <v>90</v>
      </c>
      <c r="AJ90" s="76">
        <f t="shared" si="50"/>
        <v>40</v>
      </c>
      <c r="AK90" s="77">
        <f t="shared" si="51"/>
        <v>90</v>
      </c>
    </row>
    <row r="91" spans="1:37" ht="12.75">
      <c r="A91" s="4" t="s">
        <v>17</v>
      </c>
      <c r="B91" s="387" t="s">
        <v>33</v>
      </c>
      <c r="C91" s="387"/>
      <c r="D91" s="17">
        <v>10</v>
      </c>
      <c r="E91" s="149">
        <v>10</v>
      </c>
      <c r="F91" s="150">
        <v>8.5</v>
      </c>
      <c r="G91" s="149">
        <v>8.5</v>
      </c>
      <c r="H91" s="150">
        <v>4</v>
      </c>
      <c r="I91" s="149">
        <v>9</v>
      </c>
      <c r="J91" s="148"/>
      <c r="K91" s="149">
        <v>8</v>
      </c>
      <c r="L91" s="150">
        <v>8.5</v>
      </c>
      <c r="M91" s="149">
        <v>8.5</v>
      </c>
      <c r="N91" s="150">
        <v>9</v>
      </c>
      <c r="O91" s="149">
        <v>9</v>
      </c>
      <c r="P91" s="148"/>
      <c r="Q91" s="149">
        <v>10</v>
      </c>
      <c r="R91" s="150">
        <v>9</v>
      </c>
      <c r="S91" s="149">
        <v>8.5</v>
      </c>
      <c r="T91" s="150">
        <v>4</v>
      </c>
      <c r="U91" s="149">
        <v>9</v>
      </c>
      <c r="W91" s="26">
        <f t="shared" si="52"/>
        <v>100</v>
      </c>
      <c r="X91" s="27">
        <f t="shared" si="40"/>
        <v>85</v>
      </c>
      <c r="Y91" s="28">
        <f t="shared" si="41"/>
        <v>85</v>
      </c>
      <c r="Z91" s="29">
        <f t="shared" si="42"/>
        <v>40</v>
      </c>
      <c r="AA91" s="30">
        <f t="shared" si="43"/>
        <v>90</v>
      </c>
      <c r="AB91" s="31">
        <f t="shared" si="53"/>
        <v>80</v>
      </c>
      <c r="AC91" s="32">
        <f t="shared" si="44"/>
        <v>85</v>
      </c>
      <c r="AD91" s="32">
        <f t="shared" si="45"/>
        <v>85</v>
      </c>
      <c r="AE91" s="32">
        <f t="shared" si="46"/>
        <v>90</v>
      </c>
      <c r="AF91" s="33">
        <f t="shared" si="47"/>
        <v>90</v>
      </c>
      <c r="AG91" s="73">
        <f t="shared" si="54"/>
        <v>100</v>
      </c>
      <c r="AH91" s="74">
        <f t="shared" si="48"/>
        <v>90</v>
      </c>
      <c r="AI91" s="75">
        <f t="shared" si="49"/>
        <v>85</v>
      </c>
      <c r="AJ91" s="76">
        <f t="shared" si="50"/>
        <v>40</v>
      </c>
      <c r="AK91" s="77">
        <f t="shared" si="51"/>
        <v>90</v>
      </c>
    </row>
    <row r="92" spans="1:37" ht="12.75">
      <c r="A92" s="4" t="s">
        <v>18</v>
      </c>
      <c r="B92" s="387" t="s">
        <v>34</v>
      </c>
      <c r="C92" s="387"/>
      <c r="D92" s="17">
        <v>10</v>
      </c>
      <c r="E92" s="149">
        <v>8</v>
      </c>
      <c r="F92" s="150">
        <v>7</v>
      </c>
      <c r="G92" s="149">
        <v>8</v>
      </c>
      <c r="H92" s="150">
        <v>9</v>
      </c>
      <c r="I92" s="149">
        <v>9</v>
      </c>
      <c r="J92" s="148"/>
      <c r="K92" s="149">
        <v>8.5</v>
      </c>
      <c r="L92" s="150">
        <v>8</v>
      </c>
      <c r="M92" s="149">
        <v>7.5</v>
      </c>
      <c r="N92" s="150">
        <v>9</v>
      </c>
      <c r="O92" s="149">
        <v>9</v>
      </c>
      <c r="P92" s="148"/>
      <c r="Q92" s="149">
        <v>9.5</v>
      </c>
      <c r="R92" s="150">
        <v>8.5</v>
      </c>
      <c r="S92" s="149">
        <v>8</v>
      </c>
      <c r="T92" s="150">
        <v>9</v>
      </c>
      <c r="U92" s="149">
        <v>9</v>
      </c>
      <c r="W92" s="26">
        <f t="shared" si="52"/>
        <v>80</v>
      </c>
      <c r="X92" s="27">
        <f t="shared" si="40"/>
        <v>70</v>
      </c>
      <c r="Y92" s="28">
        <f t="shared" si="41"/>
        <v>80</v>
      </c>
      <c r="Z92" s="29">
        <f t="shared" si="42"/>
        <v>90</v>
      </c>
      <c r="AA92" s="30">
        <f t="shared" si="43"/>
        <v>90</v>
      </c>
      <c r="AB92" s="31">
        <f t="shared" si="53"/>
        <v>85</v>
      </c>
      <c r="AC92" s="32">
        <f t="shared" si="44"/>
        <v>80</v>
      </c>
      <c r="AD92" s="32">
        <f t="shared" si="45"/>
        <v>75</v>
      </c>
      <c r="AE92" s="32">
        <f t="shared" si="46"/>
        <v>90</v>
      </c>
      <c r="AF92" s="33">
        <f t="shared" si="47"/>
        <v>90</v>
      </c>
      <c r="AG92" s="73">
        <f t="shared" si="54"/>
        <v>95</v>
      </c>
      <c r="AH92" s="74">
        <f t="shared" si="48"/>
        <v>85</v>
      </c>
      <c r="AI92" s="75">
        <f t="shared" si="49"/>
        <v>80</v>
      </c>
      <c r="AJ92" s="76">
        <f t="shared" si="50"/>
        <v>90</v>
      </c>
      <c r="AK92" s="77">
        <f t="shared" si="51"/>
        <v>90</v>
      </c>
    </row>
    <row r="93" spans="1:37" ht="12.75">
      <c r="A93" s="4" t="s">
        <v>19</v>
      </c>
      <c r="B93" s="387" t="s">
        <v>35</v>
      </c>
      <c r="C93" s="387"/>
      <c r="D93" s="17">
        <v>8</v>
      </c>
      <c r="E93" s="149">
        <v>8.5</v>
      </c>
      <c r="F93" s="150">
        <v>7.5</v>
      </c>
      <c r="G93" s="149">
        <v>7.5</v>
      </c>
      <c r="H93" s="150">
        <v>9</v>
      </c>
      <c r="I93" s="149">
        <v>9</v>
      </c>
      <c r="J93" s="148"/>
      <c r="K93" s="149">
        <v>8.5</v>
      </c>
      <c r="L93" s="150">
        <v>8.5</v>
      </c>
      <c r="M93" s="149">
        <v>8</v>
      </c>
      <c r="N93" s="150">
        <v>9</v>
      </c>
      <c r="O93" s="149">
        <v>9</v>
      </c>
      <c r="P93" s="148"/>
      <c r="Q93" s="149">
        <v>9.5</v>
      </c>
      <c r="R93" s="150">
        <v>8.5</v>
      </c>
      <c r="S93" s="149">
        <v>8.5</v>
      </c>
      <c r="T93" s="150">
        <v>9</v>
      </c>
      <c r="U93" s="149">
        <v>9</v>
      </c>
      <c r="W93" s="26">
        <f t="shared" si="52"/>
        <v>68</v>
      </c>
      <c r="X93" s="27">
        <f t="shared" si="40"/>
        <v>60</v>
      </c>
      <c r="Y93" s="28">
        <f t="shared" si="41"/>
        <v>60</v>
      </c>
      <c r="Z93" s="29">
        <f t="shared" si="42"/>
        <v>72</v>
      </c>
      <c r="AA93" s="30">
        <f t="shared" si="43"/>
        <v>72</v>
      </c>
      <c r="AB93" s="31">
        <f t="shared" si="53"/>
        <v>68</v>
      </c>
      <c r="AC93" s="32">
        <f t="shared" si="44"/>
        <v>68</v>
      </c>
      <c r="AD93" s="32">
        <f t="shared" si="45"/>
        <v>64</v>
      </c>
      <c r="AE93" s="32">
        <f t="shared" si="46"/>
        <v>72</v>
      </c>
      <c r="AF93" s="33">
        <f t="shared" si="47"/>
        <v>72</v>
      </c>
      <c r="AG93" s="73">
        <f t="shared" si="54"/>
        <v>76</v>
      </c>
      <c r="AH93" s="74">
        <f t="shared" si="48"/>
        <v>68</v>
      </c>
      <c r="AI93" s="75">
        <f t="shared" si="49"/>
        <v>68</v>
      </c>
      <c r="AJ93" s="76">
        <f t="shared" si="50"/>
        <v>72</v>
      </c>
      <c r="AK93" s="77">
        <f t="shared" si="51"/>
        <v>72</v>
      </c>
    </row>
    <row r="94" spans="1:37" ht="13.5" thickBot="1">
      <c r="A94" s="4" t="s">
        <v>20</v>
      </c>
      <c r="B94" s="387" t="s">
        <v>36</v>
      </c>
      <c r="C94" s="387"/>
      <c r="D94" s="17">
        <v>5</v>
      </c>
      <c r="E94" s="149">
        <v>0</v>
      </c>
      <c r="F94" s="150">
        <v>0</v>
      </c>
      <c r="G94" s="149">
        <v>0</v>
      </c>
      <c r="H94" s="150">
        <v>9</v>
      </c>
      <c r="I94" s="149">
        <v>9</v>
      </c>
      <c r="J94" s="148"/>
      <c r="K94" s="149">
        <v>0</v>
      </c>
      <c r="L94" s="150">
        <v>0</v>
      </c>
      <c r="M94" s="149">
        <v>0</v>
      </c>
      <c r="N94" s="150">
        <v>9</v>
      </c>
      <c r="O94" s="149">
        <v>9</v>
      </c>
      <c r="P94" s="148"/>
      <c r="Q94" s="149">
        <v>10</v>
      </c>
      <c r="R94" s="150">
        <v>7</v>
      </c>
      <c r="S94" s="149">
        <v>8.5</v>
      </c>
      <c r="T94" s="150">
        <v>9</v>
      </c>
      <c r="U94" s="149">
        <v>9</v>
      </c>
      <c r="W94" s="34">
        <f t="shared" si="52"/>
        <v>0</v>
      </c>
      <c r="X94" s="35">
        <f t="shared" si="40"/>
        <v>0</v>
      </c>
      <c r="Y94" s="36">
        <f t="shared" si="41"/>
        <v>0</v>
      </c>
      <c r="Z94" s="37">
        <f t="shared" si="42"/>
        <v>45</v>
      </c>
      <c r="AA94" s="38">
        <f t="shared" si="43"/>
        <v>45</v>
      </c>
      <c r="AB94" s="39">
        <f t="shared" si="53"/>
        <v>0</v>
      </c>
      <c r="AC94" s="40">
        <f t="shared" si="44"/>
        <v>0</v>
      </c>
      <c r="AD94" s="40">
        <f t="shared" si="45"/>
        <v>0</v>
      </c>
      <c r="AE94" s="40">
        <f t="shared" si="46"/>
        <v>45</v>
      </c>
      <c r="AF94" s="41">
        <f t="shared" si="47"/>
        <v>45</v>
      </c>
      <c r="AG94" s="78">
        <f t="shared" si="54"/>
        <v>50</v>
      </c>
      <c r="AH94" s="79">
        <f t="shared" si="48"/>
        <v>35</v>
      </c>
      <c r="AI94" s="80">
        <f t="shared" si="49"/>
        <v>42.5</v>
      </c>
      <c r="AJ94" s="81">
        <f t="shared" si="50"/>
        <v>45</v>
      </c>
      <c r="AK94" s="82">
        <f t="shared" si="51"/>
        <v>45</v>
      </c>
    </row>
    <row r="95" spans="1:37" ht="13.5" thickBot="1">
      <c r="A95" s="404"/>
      <c r="B95" s="405"/>
      <c r="C95" s="405"/>
      <c r="D95" s="406"/>
      <c r="E95" s="134" t="str">
        <f>IF(E79&gt;10,"ERROR",IF(E80&gt;10,"ERROR",IF(E81&gt;10,"ERROR",IF(E82&gt;10,"ERROR",IF(E83&gt;10,"ERROR",IF(E84&gt;10,"ERROR",IF(E85&gt;10,"ERROR",IF(E86&gt;10,"ERROR"," "))))))))</f>
        <v> </v>
      </c>
      <c r="F95" s="134" t="str">
        <f>IF(F79&gt;10,"ERROR",IF(F80&gt;10,"ERROR",IF(F81&gt;10,"ERROR",IF(F82&gt;10,"ERROR",IF(F83&gt;10,"ERROR",IF(F84&gt;10,"ERROR",IF(F85&gt;10,"ERROR",IF(F86&gt;10,"ERROR"," "))))))))</f>
        <v> </v>
      </c>
      <c r="G95" s="134" t="str">
        <f>IF(G79&gt;10,"ERROR",IF(G80&gt;10,"ERROR",IF(G81&gt;10,"ERROR",IF(G82&gt;10,"ERROR",IF(G83&gt;10,"ERROR",IF(G84&gt;10,"ERROR",IF(G85&gt;10,"ERROR",IF(G86&gt;10,"ERROR"," "))))))))</f>
        <v> </v>
      </c>
      <c r="H95" s="134" t="str">
        <f>IF(H79&gt;10,"ERROR",IF(H80&gt;10,"ERROR",IF(H81&gt;10,"ERROR",IF(H82&gt;10,"ERROR",IF(H83&gt;10,"ERROR",IF(H84&gt;10,"ERROR",IF(H85&gt;10,"ERROR",IF(H86&gt;10,"ERROR"," "))))))))</f>
        <v> </v>
      </c>
      <c r="I95" s="134" t="str">
        <f>IF(I79&gt;10,"ERROR",IF(I80&gt;10,"ERROR",IF(I81&gt;10,"ERROR",IF(I82&gt;10,"ERROR",IF(I83&gt;10,"ERROR",IF(I84&gt;10,"ERROR",IF(I85&gt;10,"ERROR",IF(I86&gt;10,"ERROR"," "))))))))</f>
        <v> </v>
      </c>
      <c r="K95" s="134" t="str">
        <f>IF(K79&gt;10,"ERROR",IF(K80&gt;10,"ERROR",IF(K81&gt;10,"ERROR",IF(K82&gt;10,"ERROR",IF(K83&gt;10,"ERROR",IF(K84&gt;10,"ERROR",IF(K85&gt;10,"ERROR",IF(K86&gt;10,"ERROR"," "))))))))</f>
        <v> </v>
      </c>
      <c r="L95" s="134" t="str">
        <f>IF(L79&gt;10,"ERROR",IF(L80&gt;10,"ERROR",IF(L81&gt;10,"ERROR",IF(L82&gt;10,"ERROR",IF(L83&gt;10,"ERROR",IF(L84&gt;10,"ERROR",IF(L85&gt;10,"ERROR",IF(L86&gt;10,"ERROR"," "))))))))</f>
        <v> </v>
      </c>
      <c r="M95" s="134" t="str">
        <f>IF(M79&gt;10,"ERROR",IF(M80&gt;10,"ERROR",IF(M81&gt;10,"ERROR",IF(M82&gt;10,"ERROR",IF(M83&gt;10,"ERROR",IF(M84&gt;10,"ERROR",IF(M85&gt;10,"ERROR",IF(M86&gt;10,"ERROR"," "))))))))</f>
        <v> </v>
      </c>
      <c r="N95" s="134" t="str">
        <f>IF(N79&gt;10,"ERROR",IF(N80&gt;10,"ERROR",IF(N81&gt;10,"ERROR",IF(N82&gt;10,"ERROR",IF(N83&gt;10,"ERROR",IF(N84&gt;10,"ERROR",IF(N85&gt;10,"ERROR",IF(N86&gt;10,"ERROR"," "))))))))</f>
        <v> </v>
      </c>
      <c r="O95" s="134" t="str">
        <f>IF(O79&gt;10,"ERROR",IF(O80&gt;10,"ERROR",IF(O81&gt;10,"ERROR",IF(O82&gt;10,"ERROR",IF(O83&gt;10,"ERROR",IF(O84&gt;10,"ERROR",IF(O85&gt;10,"ERROR",IF(O86&gt;10,"ERROR"," "))))))))</f>
        <v> </v>
      </c>
      <c r="Q95" s="134" t="str">
        <f>IF(Q79&gt;10,"ERROR",IF(Q80&gt;10,"ERROR",IF(Q81&gt;10,"ERROR",IF(Q82&gt;10,"ERROR",IF(Q83&gt;10,"ERROR",IF(Q84&gt;10,"ERROR",IF(Q85&gt;10,"ERROR",IF(Q86&gt;10,"ERROR"," "))))))))</f>
        <v> </v>
      </c>
      <c r="R95" s="134" t="str">
        <f>IF(R79&gt;10,"ERROR",IF(R80&gt;10,"ERROR",IF(R81&gt;10,"ERROR",IF(R82&gt;10,"ERROR",IF(R83&gt;10,"ERROR",IF(R84&gt;10,"ERROR",IF(R85&gt;10,"ERROR",IF(R86&gt;10,"ERROR"," "))))))))</f>
        <v> </v>
      </c>
      <c r="S95" s="134" t="str">
        <f>IF(S79&gt;10,"ERROR",IF(S80&gt;10,"ERROR",IF(S81&gt;10,"ERROR",IF(S82&gt;10,"ERROR",IF(S83&gt;10,"ERROR",IF(S84&gt;10,"ERROR",IF(S85&gt;10,"ERROR",IF(S86&gt;10,"ERROR"," "))))))))</f>
        <v> </v>
      </c>
      <c r="T95" s="134" t="str">
        <f>IF(T79&gt;10,"ERROR",IF(T80&gt;10,"ERROR",IF(T81&gt;10,"ERROR",IF(T82&gt;10,"ERROR",IF(T83&gt;10,"ERROR",IF(T84&gt;10,"ERROR",IF(T85&gt;10,"ERROR",IF(T86&gt;10,"ERROR"," "))))))))</f>
        <v> </v>
      </c>
      <c r="U95" s="134" t="str">
        <f>IF(U79&gt;10,"ERROR",IF(U80&gt;10,"ERROR",IF(U81&gt;10,"ERROR",IF(U82&gt;10,"ERROR",IF(U83&gt;10,"ERROR",IF(U84&gt;10,"ERROR",IF(U85&gt;10,"ERROR",IF(U86&gt;10,"ERROR"," "))))))))</f>
        <v> </v>
      </c>
      <c r="W95" s="42">
        <f aca="true" t="shared" si="55" ref="W95:AK95">SUM(W79:W94)</f>
        <v>1083.5</v>
      </c>
      <c r="X95" s="43">
        <f t="shared" si="55"/>
        <v>1006.5</v>
      </c>
      <c r="Y95" s="43">
        <f t="shared" si="55"/>
        <v>996.5</v>
      </c>
      <c r="Z95" s="43">
        <f t="shared" si="55"/>
        <v>1130</v>
      </c>
      <c r="AA95" s="44">
        <f t="shared" si="55"/>
        <v>1180</v>
      </c>
      <c r="AB95" s="42">
        <f t="shared" si="55"/>
        <v>1170.5</v>
      </c>
      <c r="AC95" s="43">
        <f t="shared" si="55"/>
        <v>1064</v>
      </c>
      <c r="AD95" s="43">
        <f t="shared" si="55"/>
        <v>1043</v>
      </c>
      <c r="AE95" s="43">
        <f t="shared" si="55"/>
        <v>1180</v>
      </c>
      <c r="AF95" s="44">
        <f t="shared" si="55"/>
        <v>1180</v>
      </c>
      <c r="AG95" s="45">
        <f t="shared" si="55"/>
        <v>1271</v>
      </c>
      <c r="AH95" s="46">
        <f t="shared" si="55"/>
        <v>1100</v>
      </c>
      <c r="AI95" s="46">
        <f t="shared" si="55"/>
        <v>1146.5</v>
      </c>
      <c r="AJ95" s="46">
        <f t="shared" si="55"/>
        <v>655</v>
      </c>
      <c r="AK95" s="47">
        <f t="shared" si="55"/>
        <v>1180</v>
      </c>
    </row>
    <row r="96" spans="8:37" ht="12.75">
      <c r="H96" s="135"/>
      <c r="I96" s="135"/>
      <c r="W96" s="49" t="s">
        <v>96</v>
      </c>
      <c r="X96" s="50"/>
      <c r="Y96" s="50"/>
      <c r="Z96" s="50"/>
      <c r="AA96" s="164">
        <f>IF($C$5=3,(+SUM(W95+X95+Y95)/3),"0")</f>
        <v>1028.8333333333333</v>
      </c>
      <c r="AB96" s="49" t="s">
        <v>103</v>
      </c>
      <c r="AC96" s="50"/>
      <c r="AD96" s="50"/>
      <c r="AE96" s="50"/>
      <c r="AF96" s="164">
        <f>IF($C$5=3,(+SUM(AB95+AC95+AD95)/3),"0")</f>
        <v>1092.5</v>
      </c>
      <c r="AG96" s="49" t="s">
        <v>105</v>
      </c>
      <c r="AH96" s="50"/>
      <c r="AI96" s="50"/>
      <c r="AJ96" s="50"/>
      <c r="AK96" s="164">
        <f>IF($C$5=3,(+SUM(AG95+AH95+AI95)/3),"0")</f>
        <v>1172.5</v>
      </c>
    </row>
    <row r="97" spans="3:37" ht="13.5" thickBot="1">
      <c r="C97" s="56"/>
      <c r="W97" s="51" t="s">
        <v>97</v>
      </c>
      <c r="X97" s="52"/>
      <c r="Y97" s="52"/>
      <c r="Z97" s="52"/>
      <c r="AA97" s="165" t="str">
        <f>IF($C$5=5,(+SUM(W95+X95+Y95+Z95+AA95)/5),"0")</f>
        <v>0</v>
      </c>
      <c r="AB97" s="51" t="s">
        <v>104</v>
      </c>
      <c r="AC97" s="52"/>
      <c r="AD97" s="52"/>
      <c r="AE97" s="52"/>
      <c r="AF97" s="165" t="str">
        <f>IF($C$5=5,(+SUM(AB95+AC95+AD95+AE95+AF95)/5),"0")</f>
        <v>0</v>
      </c>
      <c r="AG97" s="51" t="s">
        <v>106</v>
      </c>
      <c r="AH97" s="52"/>
      <c r="AI97" s="52"/>
      <c r="AJ97" s="52"/>
      <c r="AK97" s="166" t="str">
        <f>IF($C$5=5,(+SUM(AG95+AH95+AI95+AJ95+AK95)/5),"0")</f>
        <v>0</v>
      </c>
    </row>
    <row r="98" spans="2:37" ht="13.5" thickBot="1">
      <c r="B98" s="333" t="s">
        <v>120</v>
      </c>
      <c r="C98" s="334">
        <f>+'MENU PRINCIPAL'!B32</f>
        <v>5</v>
      </c>
      <c r="Y98" s="53" t="s">
        <v>94</v>
      </c>
      <c r="Z98" s="54"/>
      <c r="AA98" s="54"/>
      <c r="AB98" s="54"/>
      <c r="AC98" s="55"/>
      <c r="AD98" s="57">
        <f>SUM(AA96,AF96,AK96)-MIN(AA96,AF96,AK96)</f>
        <v>2265</v>
      </c>
      <c r="AF98" s="53" t="s">
        <v>95</v>
      </c>
      <c r="AG98" s="54"/>
      <c r="AH98" s="54"/>
      <c r="AI98" s="54"/>
      <c r="AJ98" s="55"/>
      <c r="AK98" s="57">
        <f>SUM(AA97,AF97,AK97)-MIN(AA97,AF97,AK97)</f>
        <v>0</v>
      </c>
    </row>
    <row r="99" spans="1:37" ht="15.75" thickBot="1">
      <c r="A99" s="101"/>
      <c r="B99" s="331" t="str">
        <f>+'MENU PRINCIPAL'!C32</f>
        <v>Barrabino</v>
      </c>
      <c r="C99" s="332" t="str">
        <f>+'MENU PRINCIPAL'!D32</f>
        <v>Adrian</v>
      </c>
      <c r="E99" s="83"/>
      <c r="F99" s="96"/>
      <c r="G99" s="96"/>
      <c r="H99" s="96"/>
      <c r="I99" s="96"/>
      <c r="J99" s="97"/>
      <c r="K99" s="96"/>
      <c r="L99" s="96"/>
      <c r="M99" s="96"/>
      <c r="N99" s="96"/>
      <c r="O99" s="96"/>
      <c r="P99" s="98"/>
      <c r="Q99" s="96"/>
      <c r="R99" s="96"/>
      <c r="S99" s="96"/>
      <c r="T99" s="96"/>
      <c r="U99" s="96"/>
      <c r="W99" s="143"/>
      <c r="X99" s="170"/>
      <c r="Y99" s="93"/>
      <c r="Z99" s="93"/>
      <c r="AA99" s="93"/>
      <c r="AB99" s="96"/>
      <c r="AC99" s="93"/>
      <c r="AD99" s="93"/>
      <c r="AE99" s="93"/>
      <c r="AF99" s="93"/>
      <c r="AG99" s="93"/>
      <c r="AH99" s="93"/>
      <c r="AI99" s="93"/>
      <c r="AJ99" s="93"/>
      <c r="AK99" s="96"/>
    </row>
    <row r="100" spans="1:37" ht="13.5" thickBot="1">
      <c r="A100" s="9" t="s">
        <v>4</v>
      </c>
      <c r="B100" s="410" t="s">
        <v>1</v>
      </c>
      <c r="C100" s="410"/>
      <c r="D100" s="102" t="s">
        <v>3</v>
      </c>
      <c r="E100" s="346" t="s">
        <v>79</v>
      </c>
      <c r="F100" s="411"/>
      <c r="G100" s="411"/>
      <c r="H100" s="411"/>
      <c r="I100" s="412"/>
      <c r="J100" s="175"/>
      <c r="K100" s="413" t="s">
        <v>79</v>
      </c>
      <c r="L100" s="347"/>
      <c r="M100" s="347"/>
      <c r="N100" s="347"/>
      <c r="O100" s="414"/>
      <c r="P100" s="175"/>
      <c r="Q100" s="413" t="s">
        <v>79</v>
      </c>
      <c r="R100" s="347"/>
      <c r="S100" s="347"/>
      <c r="T100" s="347"/>
      <c r="U100" s="348"/>
      <c r="W100" s="407" t="s">
        <v>78</v>
      </c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409"/>
    </row>
    <row r="101" spans="1:39" ht="12.75">
      <c r="A101" s="4" t="s">
        <v>5</v>
      </c>
      <c r="B101" s="387" t="s">
        <v>21</v>
      </c>
      <c r="C101" s="387"/>
      <c r="D101" s="17">
        <v>1</v>
      </c>
      <c r="E101" s="173">
        <v>10</v>
      </c>
      <c r="F101" s="174">
        <v>10</v>
      </c>
      <c r="G101" s="173">
        <v>10</v>
      </c>
      <c r="H101" s="174">
        <v>10</v>
      </c>
      <c r="I101" s="173">
        <v>10</v>
      </c>
      <c r="J101" s="148"/>
      <c r="K101" s="173">
        <v>10</v>
      </c>
      <c r="L101" s="174">
        <v>10</v>
      </c>
      <c r="M101" s="173">
        <v>10</v>
      </c>
      <c r="N101" s="174">
        <v>10</v>
      </c>
      <c r="O101" s="173">
        <v>10</v>
      </c>
      <c r="P101" s="148"/>
      <c r="Q101" s="173">
        <v>10</v>
      </c>
      <c r="R101" s="174">
        <v>10</v>
      </c>
      <c r="S101" s="173">
        <v>10</v>
      </c>
      <c r="T101" s="174">
        <v>10</v>
      </c>
      <c r="U101" s="173">
        <v>10</v>
      </c>
      <c r="W101" s="18">
        <f>+E101*$D101</f>
        <v>10</v>
      </c>
      <c r="X101" s="19">
        <f aca="true" t="shared" si="56" ref="X101:X116">+F101*$D101</f>
        <v>10</v>
      </c>
      <c r="Y101" s="20">
        <f aca="true" t="shared" si="57" ref="Y101:Y116">+G101*$D101</f>
        <v>10</v>
      </c>
      <c r="Z101" s="21">
        <f aca="true" t="shared" si="58" ref="Z101:Z116">+H101*$D101</f>
        <v>10</v>
      </c>
      <c r="AA101" s="22">
        <f aca="true" t="shared" si="59" ref="AA101:AA116">+I101*$D101</f>
        <v>10</v>
      </c>
      <c r="AB101" s="23">
        <f>+K101*$D101</f>
        <v>10</v>
      </c>
      <c r="AC101" s="24">
        <f aca="true" t="shared" si="60" ref="AC101:AC116">+L101*$D101</f>
        <v>10</v>
      </c>
      <c r="AD101" s="24">
        <f aca="true" t="shared" si="61" ref="AD101:AD116">+M101*$D101</f>
        <v>10</v>
      </c>
      <c r="AE101" s="24">
        <f aca="true" t="shared" si="62" ref="AE101:AE116">+N101*$D101</f>
        <v>10</v>
      </c>
      <c r="AF101" s="25">
        <f aca="true" t="shared" si="63" ref="AF101:AF116">+O101*$D101</f>
        <v>10</v>
      </c>
      <c r="AG101" s="68">
        <f>+Q101*$D101</f>
        <v>10</v>
      </c>
      <c r="AH101" s="69">
        <f aca="true" t="shared" si="64" ref="AH101:AH116">+R101*$D101</f>
        <v>10</v>
      </c>
      <c r="AI101" s="70">
        <f aca="true" t="shared" si="65" ref="AI101:AI116">+S101*$D101</f>
        <v>10</v>
      </c>
      <c r="AJ101" s="71">
        <f aca="true" t="shared" si="66" ref="AJ101:AJ116">+T101*$D101</f>
        <v>10</v>
      </c>
      <c r="AK101" s="72">
        <f aca="true" t="shared" si="67" ref="AK101:AK116">+U101*$D101</f>
        <v>10</v>
      </c>
      <c r="AM101" s="217"/>
    </row>
    <row r="102" spans="1:37" ht="12.75">
      <c r="A102" s="4" t="s">
        <v>6</v>
      </c>
      <c r="B102" s="387" t="s">
        <v>22</v>
      </c>
      <c r="C102" s="387"/>
      <c r="D102" s="17">
        <v>2</v>
      </c>
      <c r="E102" s="149">
        <v>10</v>
      </c>
      <c r="F102" s="150">
        <v>7</v>
      </c>
      <c r="G102" s="149">
        <v>10</v>
      </c>
      <c r="H102" s="150">
        <v>9</v>
      </c>
      <c r="I102" s="149">
        <v>9</v>
      </c>
      <c r="J102" s="148"/>
      <c r="K102" s="149">
        <v>10</v>
      </c>
      <c r="L102" s="150">
        <v>8.5</v>
      </c>
      <c r="M102" s="149">
        <v>10</v>
      </c>
      <c r="N102" s="150">
        <v>9</v>
      </c>
      <c r="O102" s="149">
        <v>9</v>
      </c>
      <c r="P102" s="148"/>
      <c r="Q102" s="149">
        <v>10</v>
      </c>
      <c r="R102" s="150">
        <v>7.5</v>
      </c>
      <c r="S102" s="149">
        <v>10</v>
      </c>
      <c r="T102" s="150">
        <v>9</v>
      </c>
      <c r="U102" s="149">
        <v>9</v>
      </c>
      <c r="W102" s="26">
        <f aca="true" t="shared" si="68" ref="W102:W116">+E102*$D102</f>
        <v>20</v>
      </c>
      <c r="X102" s="27">
        <f t="shared" si="56"/>
        <v>14</v>
      </c>
      <c r="Y102" s="28">
        <f t="shared" si="57"/>
        <v>20</v>
      </c>
      <c r="Z102" s="29">
        <f t="shared" si="58"/>
        <v>18</v>
      </c>
      <c r="AA102" s="30">
        <f t="shared" si="59"/>
        <v>18</v>
      </c>
      <c r="AB102" s="31">
        <f aca="true" t="shared" si="69" ref="AB102:AB116">+K102*$D102</f>
        <v>20</v>
      </c>
      <c r="AC102" s="32">
        <f t="shared" si="60"/>
        <v>17</v>
      </c>
      <c r="AD102" s="32">
        <f t="shared" si="61"/>
        <v>20</v>
      </c>
      <c r="AE102" s="32">
        <f t="shared" si="62"/>
        <v>18</v>
      </c>
      <c r="AF102" s="33">
        <f t="shared" si="63"/>
        <v>18</v>
      </c>
      <c r="AG102" s="73">
        <f aca="true" t="shared" si="70" ref="AG102:AG116">+Q102*$D102</f>
        <v>20</v>
      </c>
      <c r="AH102" s="74">
        <f t="shared" si="64"/>
        <v>15</v>
      </c>
      <c r="AI102" s="75">
        <f t="shared" si="65"/>
        <v>20</v>
      </c>
      <c r="AJ102" s="76">
        <f t="shared" si="66"/>
        <v>18</v>
      </c>
      <c r="AK102" s="77">
        <f t="shared" si="67"/>
        <v>18</v>
      </c>
    </row>
    <row r="103" spans="1:37" ht="12.75">
      <c r="A103" s="4" t="s">
        <v>7</v>
      </c>
      <c r="B103" s="387" t="s">
        <v>24</v>
      </c>
      <c r="C103" s="387"/>
      <c r="D103" s="17">
        <v>8</v>
      </c>
      <c r="E103" s="149">
        <v>9.5</v>
      </c>
      <c r="F103" s="150">
        <v>8.5</v>
      </c>
      <c r="G103" s="149">
        <v>7</v>
      </c>
      <c r="H103" s="150">
        <v>9</v>
      </c>
      <c r="I103" s="149">
        <v>9</v>
      </c>
      <c r="J103" s="148"/>
      <c r="K103" s="149">
        <v>9.5</v>
      </c>
      <c r="L103" s="150">
        <v>9</v>
      </c>
      <c r="M103" s="149">
        <v>8</v>
      </c>
      <c r="N103" s="150">
        <v>9</v>
      </c>
      <c r="O103" s="149">
        <v>9</v>
      </c>
      <c r="P103" s="148"/>
      <c r="Q103" s="149">
        <v>10</v>
      </c>
      <c r="R103" s="150">
        <v>9.5</v>
      </c>
      <c r="S103" s="149">
        <v>8.5</v>
      </c>
      <c r="T103" s="150">
        <v>9</v>
      </c>
      <c r="U103" s="149">
        <v>9</v>
      </c>
      <c r="W103" s="26">
        <f t="shared" si="68"/>
        <v>76</v>
      </c>
      <c r="X103" s="27">
        <f t="shared" si="56"/>
        <v>68</v>
      </c>
      <c r="Y103" s="28">
        <f t="shared" si="57"/>
        <v>56</v>
      </c>
      <c r="Z103" s="29">
        <f t="shared" si="58"/>
        <v>72</v>
      </c>
      <c r="AA103" s="30">
        <f t="shared" si="59"/>
        <v>72</v>
      </c>
      <c r="AB103" s="31">
        <f t="shared" si="69"/>
        <v>76</v>
      </c>
      <c r="AC103" s="32">
        <f t="shared" si="60"/>
        <v>72</v>
      </c>
      <c r="AD103" s="32">
        <f t="shared" si="61"/>
        <v>64</v>
      </c>
      <c r="AE103" s="32">
        <f t="shared" si="62"/>
        <v>72</v>
      </c>
      <c r="AF103" s="33">
        <f t="shared" si="63"/>
        <v>72</v>
      </c>
      <c r="AG103" s="73">
        <f t="shared" si="70"/>
        <v>80</v>
      </c>
      <c r="AH103" s="74">
        <f t="shared" si="64"/>
        <v>76</v>
      </c>
      <c r="AI103" s="75">
        <f t="shared" si="65"/>
        <v>68</v>
      </c>
      <c r="AJ103" s="76">
        <f t="shared" si="66"/>
        <v>72</v>
      </c>
      <c r="AK103" s="77">
        <f t="shared" si="67"/>
        <v>72</v>
      </c>
    </row>
    <row r="104" spans="1:37" ht="12.75">
      <c r="A104" s="4" t="s">
        <v>8</v>
      </c>
      <c r="B104" s="387" t="s">
        <v>25</v>
      </c>
      <c r="C104" s="387"/>
      <c r="D104" s="17">
        <v>6</v>
      </c>
      <c r="E104" s="149">
        <v>10</v>
      </c>
      <c r="F104" s="150">
        <v>7.5</v>
      </c>
      <c r="G104" s="149">
        <v>8</v>
      </c>
      <c r="H104" s="150">
        <v>9</v>
      </c>
      <c r="I104" s="149">
        <v>9</v>
      </c>
      <c r="J104" s="148"/>
      <c r="K104" s="149">
        <v>9.5</v>
      </c>
      <c r="L104" s="150">
        <v>8</v>
      </c>
      <c r="M104" s="149">
        <v>8.5</v>
      </c>
      <c r="N104" s="150">
        <v>9</v>
      </c>
      <c r="O104" s="149">
        <v>9</v>
      </c>
      <c r="P104" s="148"/>
      <c r="Q104" s="149">
        <v>9.5</v>
      </c>
      <c r="R104" s="150">
        <v>9</v>
      </c>
      <c r="S104" s="149">
        <v>8.5</v>
      </c>
      <c r="T104" s="150">
        <v>9</v>
      </c>
      <c r="U104" s="149">
        <v>9</v>
      </c>
      <c r="W104" s="26">
        <f t="shared" si="68"/>
        <v>60</v>
      </c>
      <c r="X104" s="27">
        <f t="shared" si="56"/>
        <v>45</v>
      </c>
      <c r="Y104" s="28">
        <f t="shared" si="57"/>
        <v>48</v>
      </c>
      <c r="Z104" s="29">
        <f t="shared" si="58"/>
        <v>54</v>
      </c>
      <c r="AA104" s="30">
        <f t="shared" si="59"/>
        <v>54</v>
      </c>
      <c r="AB104" s="31">
        <f t="shared" si="69"/>
        <v>57</v>
      </c>
      <c r="AC104" s="32">
        <f t="shared" si="60"/>
        <v>48</v>
      </c>
      <c r="AD104" s="32">
        <f t="shared" si="61"/>
        <v>51</v>
      </c>
      <c r="AE104" s="32">
        <f t="shared" si="62"/>
        <v>54</v>
      </c>
      <c r="AF104" s="33">
        <f t="shared" si="63"/>
        <v>54</v>
      </c>
      <c r="AG104" s="73">
        <f t="shared" si="70"/>
        <v>57</v>
      </c>
      <c r="AH104" s="74">
        <f t="shared" si="64"/>
        <v>54</v>
      </c>
      <c r="AI104" s="75">
        <f t="shared" si="65"/>
        <v>51</v>
      </c>
      <c r="AJ104" s="76">
        <f t="shared" si="66"/>
        <v>54</v>
      </c>
      <c r="AK104" s="77">
        <f t="shared" si="67"/>
        <v>54</v>
      </c>
    </row>
    <row r="105" spans="1:37" ht="12.75">
      <c r="A105" s="4" t="s">
        <v>9</v>
      </c>
      <c r="B105" s="387" t="s">
        <v>26</v>
      </c>
      <c r="C105" s="387"/>
      <c r="D105" s="17">
        <v>2</v>
      </c>
      <c r="E105" s="149">
        <v>9.5</v>
      </c>
      <c r="F105" s="150">
        <v>8.5</v>
      </c>
      <c r="G105" s="149">
        <v>8.5</v>
      </c>
      <c r="H105" s="150">
        <v>9</v>
      </c>
      <c r="I105" s="149">
        <v>9</v>
      </c>
      <c r="J105" s="148"/>
      <c r="K105" s="149">
        <v>10</v>
      </c>
      <c r="L105" s="150">
        <v>8.5</v>
      </c>
      <c r="M105" s="149">
        <v>8</v>
      </c>
      <c r="N105" s="150">
        <v>9</v>
      </c>
      <c r="O105" s="149">
        <v>5</v>
      </c>
      <c r="P105" s="148"/>
      <c r="Q105" s="149">
        <v>10</v>
      </c>
      <c r="R105" s="150">
        <v>9</v>
      </c>
      <c r="S105" s="149">
        <v>8.5</v>
      </c>
      <c r="T105" s="150">
        <v>9</v>
      </c>
      <c r="U105" s="149">
        <v>9</v>
      </c>
      <c r="W105" s="26">
        <f t="shared" si="68"/>
        <v>19</v>
      </c>
      <c r="X105" s="27">
        <f t="shared" si="56"/>
        <v>17</v>
      </c>
      <c r="Y105" s="28">
        <f t="shared" si="57"/>
        <v>17</v>
      </c>
      <c r="Z105" s="29">
        <f t="shared" si="58"/>
        <v>18</v>
      </c>
      <c r="AA105" s="30">
        <f t="shared" si="59"/>
        <v>18</v>
      </c>
      <c r="AB105" s="31">
        <f t="shared" si="69"/>
        <v>20</v>
      </c>
      <c r="AC105" s="32">
        <f t="shared" si="60"/>
        <v>17</v>
      </c>
      <c r="AD105" s="32">
        <f t="shared" si="61"/>
        <v>16</v>
      </c>
      <c r="AE105" s="32">
        <f t="shared" si="62"/>
        <v>18</v>
      </c>
      <c r="AF105" s="33">
        <f t="shared" si="63"/>
        <v>10</v>
      </c>
      <c r="AG105" s="73">
        <f t="shared" si="70"/>
        <v>20</v>
      </c>
      <c r="AH105" s="74">
        <f t="shared" si="64"/>
        <v>18</v>
      </c>
      <c r="AI105" s="75">
        <f t="shared" si="65"/>
        <v>17</v>
      </c>
      <c r="AJ105" s="76">
        <f t="shared" si="66"/>
        <v>18</v>
      </c>
      <c r="AK105" s="77">
        <f t="shared" si="67"/>
        <v>18</v>
      </c>
    </row>
    <row r="106" spans="1:37" ht="12.75">
      <c r="A106" s="4" t="s">
        <v>10</v>
      </c>
      <c r="B106" s="387" t="s">
        <v>27</v>
      </c>
      <c r="C106" s="387"/>
      <c r="D106" s="17">
        <v>6</v>
      </c>
      <c r="E106" s="149">
        <v>9</v>
      </c>
      <c r="F106" s="150">
        <v>8.5</v>
      </c>
      <c r="G106" s="149">
        <v>8.5</v>
      </c>
      <c r="H106" s="150">
        <v>9</v>
      </c>
      <c r="I106" s="149">
        <v>9</v>
      </c>
      <c r="J106" s="148"/>
      <c r="K106" s="149">
        <v>10</v>
      </c>
      <c r="L106" s="150">
        <v>9</v>
      </c>
      <c r="M106" s="149">
        <v>8.5</v>
      </c>
      <c r="N106" s="150">
        <v>9</v>
      </c>
      <c r="O106" s="149">
        <v>5</v>
      </c>
      <c r="P106" s="148"/>
      <c r="Q106" s="149">
        <v>10</v>
      </c>
      <c r="R106" s="150">
        <v>9</v>
      </c>
      <c r="S106" s="149">
        <v>9</v>
      </c>
      <c r="T106" s="150">
        <v>9</v>
      </c>
      <c r="U106" s="149">
        <v>9</v>
      </c>
      <c r="W106" s="26">
        <f t="shared" si="68"/>
        <v>54</v>
      </c>
      <c r="X106" s="27">
        <f t="shared" si="56"/>
        <v>51</v>
      </c>
      <c r="Y106" s="28">
        <f t="shared" si="57"/>
        <v>51</v>
      </c>
      <c r="Z106" s="29">
        <f t="shared" si="58"/>
        <v>54</v>
      </c>
      <c r="AA106" s="30">
        <f t="shared" si="59"/>
        <v>54</v>
      </c>
      <c r="AB106" s="31">
        <f t="shared" si="69"/>
        <v>60</v>
      </c>
      <c r="AC106" s="32">
        <f t="shared" si="60"/>
        <v>54</v>
      </c>
      <c r="AD106" s="32">
        <f t="shared" si="61"/>
        <v>51</v>
      </c>
      <c r="AE106" s="32">
        <f t="shared" si="62"/>
        <v>54</v>
      </c>
      <c r="AF106" s="33">
        <f t="shared" si="63"/>
        <v>30</v>
      </c>
      <c r="AG106" s="73">
        <f t="shared" si="70"/>
        <v>60</v>
      </c>
      <c r="AH106" s="74">
        <f t="shared" si="64"/>
        <v>54</v>
      </c>
      <c r="AI106" s="75">
        <f t="shared" si="65"/>
        <v>54</v>
      </c>
      <c r="AJ106" s="76">
        <f t="shared" si="66"/>
        <v>54</v>
      </c>
      <c r="AK106" s="77">
        <f t="shared" si="67"/>
        <v>54</v>
      </c>
    </row>
    <row r="107" spans="1:37" ht="12.75">
      <c r="A107" s="4" t="s">
        <v>11</v>
      </c>
      <c r="B107" s="387" t="s">
        <v>28</v>
      </c>
      <c r="C107" s="387"/>
      <c r="D107" s="17">
        <v>12</v>
      </c>
      <c r="E107" s="149">
        <v>8</v>
      </c>
      <c r="F107" s="150">
        <v>8</v>
      </c>
      <c r="G107" s="149">
        <v>8</v>
      </c>
      <c r="H107" s="150">
        <v>9</v>
      </c>
      <c r="I107" s="149">
        <v>9</v>
      </c>
      <c r="J107" s="148"/>
      <c r="K107" s="149">
        <v>9</v>
      </c>
      <c r="L107" s="150">
        <v>9</v>
      </c>
      <c r="M107" s="149">
        <v>9</v>
      </c>
      <c r="N107" s="150">
        <v>9</v>
      </c>
      <c r="O107" s="149">
        <v>5</v>
      </c>
      <c r="P107" s="148"/>
      <c r="Q107" s="149">
        <v>9.5</v>
      </c>
      <c r="R107" s="150">
        <v>8.5</v>
      </c>
      <c r="S107" s="149">
        <v>9</v>
      </c>
      <c r="T107" s="150">
        <v>9</v>
      </c>
      <c r="U107" s="149">
        <v>9</v>
      </c>
      <c r="W107" s="26">
        <f t="shared" si="68"/>
        <v>96</v>
      </c>
      <c r="X107" s="27">
        <f t="shared" si="56"/>
        <v>96</v>
      </c>
      <c r="Y107" s="28">
        <f t="shared" si="57"/>
        <v>96</v>
      </c>
      <c r="Z107" s="29">
        <f t="shared" si="58"/>
        <v>108</v>
      </c>
      <c r="AA107" s="30">
        <f t="shared" si="59"/>
        <v>108</v>
      </c>
      <c r="AB107" s="31">
        <f t="shared" si="69"/>
        <v>108</v>
      </c>
      <c r="AC107" s="32">
        <f t="shared" si="60"/>
        <v>108</v>
      </c>
      <c r="AD107" s="32">
        <f t="shared" si="61"/>
        <v>108</v>
      </c>
      <c r="AE107" s="32">
        <f t="shared" si="62"/>
        <v>108</v>
      </c>
      <c r="AF107" s="33">
        <f t="shared" si="63"/>
        <v>60</v>
      </c>
      <c r="AG107" s="73">
        <f t="shared" si="70"/>
        <v>114</v>
      </c>
      <c r="AH107" s="74">
        <f t="shared" si="64"/>
        <v>102</v>
      </c>
      <c r="AI107" s="75">
        <f t="shared" si="65"/>
        <v>108</v>
      </c>
      <c r="AJ107" s="76">
        <f t="shared" si="66"/>
        <v>108</v>
      </c>
      <c r="AK107" s="77">
        <f t="shared" si="67"/>
        <v>108</v>
      </c>
    </row>
    <row r="108" spans="1:37" ht="12.75">
      <c r="A108" s="4" t="s">
        <v>12</v>
      </c>
      <c r="B108" s="387" t="s">
        <v>29</v>
      </c>
      <c r="C108" s="387"/>
      <c r="D108" s="17">
        <v>12</v>
      </c>
      <c r="E108" s="149">
        <v>9</v>
      </c>
      <c r="F108" s="150">
        <v>8.5</v>
      </c>
      <c r="G108" s="149">
        <v>8</v>
      </c>
      <c r="H108" s="150">
        <v>9</v>
      </c>
      <c r="I108" s="149">
        <v>9</v>
      </c>
      <c r="J108" s="148"/>
      <c r="K108" s="149">
        <v>9</v>
      </c>
      <c r="L108" s="150">
        <v>8.5</v>
      </c>
      <c r="M108" s="149">
        <v>8.5</v>
      </c>
      <c r="N108" s="150">
        <v>9</v>
      </c>
      <c r="O108" s="149">
        <v>5</v>
      </c>
      <c r="P108" s="148"/>
      <c r="Q108" s="149">
        <v>9.5</v>
      </c>
      <c r="R108" s="150">
        <v>8.5</v>
      </c>
      <c r="S108" s="149">
        <v>9</v>
      </c>
      <c r="T108" s="150">
        <v>9</v>
      </c>
      <c r="U108" s="149">
        <v>9</v>
      </c>
      <c r="W108" s="26">
        <f t="shared" si="68"/>
        <v>108</v>
      </c>
      <c r="X108" s="27">
        <f t="shared" si="56"/>
        <v>102</v>
      </c>
      <c r="Y108" s="28">
        <f t="shared" si="57"/>
        <v>96</v>
      </c>
      <c r="Z108" s="29">
        <f t="shared" si="58"/>
        <v>108</v>
      </c>
      <c r="AA108" s="30">
        <f t="shared" si="59"/>
        <v>108</v>
      </c>
      <c r="AB108" s="31">
        <f t="shared" si="69"/>
        <v>108</v>
      </c>
      <c r="AC108" s="32">
        <f t="shared" si="60"/>
        <v>102</v>
      </c>
      <c r="AD108" s="32">
        <f t="shared" si="61"/>
        <v>102</v>
      </c>
      <c r="AE108" s="32">
        <f t="shared" si="62"/>
        <v>108</v>
      </c>
      <c r="AF108" s="33">
        <f t="shared" si="63"/>
        <v>60</v>
      </c>
      <c r="AG108" s="73">
        <f t="shared" si="70"/>
        <v>114</v>
      </c>
      <c r="AH108" s="74">
        <f t="shared" si="64"/>
        <v>102</v>
      </c>
      <c r="AI108" s="75">
        <f t="shared" si="65"/>
        <v>108</v>
      </c>
      <c r="AJ108" s="76">
        <f t="shared" si="66"/>
        <v>108</v>
      </c>
      <c r="AK108" s="77">
        <f t="shared" si="67"/>
        <v>108</v>
      </c>
    </row>
    <row r="109" spans="1:39" ht="12.75">
      <c r="A109" s="4" t="s">
        <v>13</v>
      </c>
      <c r="B109" s="387" t="s">
        <v>30</v>
      </c>
      <c r="C109" s="387"/>
      <c r="D109" s="17">
        <v>14</v>
      </c>
      <c r="E109" s="149">
        <v>9</v>
      </c>
      <c r="F109" s="150">
        <v>8.5</v>
      </c>
      <c r="G109" s="149">
        <v>8</v>
      </c>
      <c r="H109" s="150">
        <v>9</v>
      </c>
      <c r="I109" s="149">
        <v>9</v>
      </c>
      <c r="J109" s="148"/>
      <c r="K109" s="149">
        <v>9</v>
      </c>
      <c r="L109" s="150">
        <v>9</v>
      </c>
      <c r="M109" s="149">
        <v>9</v>
      </c>
      <c r="N109" s="150">
        <v>9</v>
      </c>
      <c r="O109" s="149">
        <v>7</v>
      </c>
      <c r="P109" s="148"/>
      <c r="Q109" s="149">
        <v>9.5</v>
      </c>
      <c r="R109" s="150">
        <v>8.5</v>
      </c>
      <c r="S109" s="149">
        <v>9</v>
      </c>
      <c r="T109" s="150">
        <v>9</v>
      </c>
      <c r="U109" s="149">
        <v>9</v>
      </c>
      <c r="W109" s="26">
        <f t="shared" si="68"/>
        <v>126</v>
      </c>
      <c r="X109" s="27">
        <f t="shared" si="56"/>
        <v>119</v>
      </c>
      <c r="Y109" s="28">
        <f t="shared" si="57"/>
        <v>112</v>
      </c>
      <c r="Z109" s="29">
        <f t="shared" si="58"/>
        <v>126</v>
      </c>
      <c r="AA109" s="30">
        <f t="shared" si="59"/>
        <v>126</v>
      </c>
      <c r="AB109" s="31">
        <f t="shared" si="69"/>
        <v>126</v>
      </c>
      <c r="AC109" s="32">
        <f t="shared" si="60"/>
        <v>126</v>
      </c>
      <c r="AD109" s="32">
        <f t="shared" si="61"/>
        <v>126</v>
      </c>
      <c r="AE109" s="32">
        <f t="shared" si="62"/>
        <v>126</v>
      </c>
      <c r="AF109" s="33">
        <f t="shared" si="63"/>
        <v>98</v>
      </c>
      <c r="AG109" s="73">
        <f t="shared" si="70"/>
        <v>133</v>
      </c>
      <c r="AH109" s="74">
        <f t="shared" si="64"/>
        <v>119</v>
      </c>
      <c r="AI109" s="75">
        <f t="shared" si="65"/>
        <v>126</v>
      </c>
      <c r="AJ109" s="76">
        <f t="shared" si="66"/>
        <v>126</v>
      </c>
      <c r="AK109" s="77">
        <f t="shared" si="67"/>
        <v>126</v>
      </c>
      <c r="AM109" s="135"/>
    </row>
    <row r="110" spans="1:39" ht="12.75">
      <c r="A110" s="4" t="s">
        <v>14</v>
      </c>
      <c r="B110" s="387" t="s">
        <v>23</v>
      </c>
      <c r="C110" s="387"/>
      <c r="D110" s="17">
        <v>7</v>
      </c>
      <c r="E110" s="149">
        <v>8</v>
      </c>
      <c r="F110" s="150">
        <v>8</v>
      </c>
      <c r="G110" s="149">
        <v>7.5</v>
      </c>
      <c r="H110" s="150">
        <v>9</v>
      </c>
      <c r="I110" s="149">
        <v>9</v>
      </c>
      <c r="J110" s="148"/>
      <c r="K110" s="149">
        <v>9</v>
      </c>
      <c r="L110" s="150">
        <v>8.5</v>
      </c>
      <c r="M110" s="149">
        <v>8</v>
      </c>
      <c r="N110" s="150">
        <v>9</v>
      </c>
      <c r="O110" s="149">
        <v>7</v>
      </c>
      <c r="P110" s="148"/>
      <c r="Q110" s="149">
        <v>9.5</v>
      </c>
      <c r="R110" s="150">
        <v>9</v>
      </c>
      <c r="S110" s="149">
        <v>8.5</v>
      </c>
      <c r="T110" s="150">
        <v>9</v>
      </c>
      <c r="U110" s="149">
        <v>9</v>
      </c>
      <c r="W110" s="26">
        <f t="shared" si="68"/>
        <v>56</v>
      </c>
      <c r="X110" s="27">
        <f t="shared" si="56"/>
        <v>56</v>
      </c>
      <c r="Y110" s="28">
        <f t="shared" si="57"/>
        <v>52.5</v>
      </c>
      <c r="Z110" s="29">
        <f t="shared" si="58"/>
        <v>63</v>
      </c>
      <c r="AA110" s="30">
        <f t="shared" si="59"/>
        <v>63</v>
      </c>
      <c r="AB110" s="31">
        <f t="shared" si="69"/>
        <v>63</v>
      </c>
      <c r="AC110" s="32">
        <f t="shared" si="60"/>
        <v>59.5</v>
      </c>
      <c r="AD110" s="32">
        <f t="shared" si="61"/>
        <v>56</v>
      </c>
      <c r="AE110" s="32">
        <f t="shared" si="62"/>
        <v>63</v>
      </c>
      <c r="AF110" s="33">
        <f t="shared" si="63"/>
        <v>49</v>
      </c>
      <c r="AG110" s="73">
        <f t="shared" si="70"/>
        <v>66.5</v>
      </c>
      <c r="AH110" s="74">
        <f t="shared" si="64"/>
        <v>63</v>
      </c>
      <c r="AI110" s="75">
        <f t="shared" si="65"/>
        <v>59.5</v>
      </c>
      <c r="AJ110" s="76">
        <f t="shared" si="66"/>
        <v>63</v>
      </c>
      <c r="AK110" s="77">
        <f t="shared" si="67"/>
        <v>63</v>
      </c>
      <c r="AM110" s="135"/>
    </row>
    <row r="111" spans="1:39" ht="12.75">
      <c r="A111" s="4" t="s">
        <v>15</v>
      </c>
      <c r="B111" s="387" t="s">
        <v>31</v>
      </c>
      <c r="C111" s="387"/>
      <c r="D111" s="17">
        <v>18</v>
      </c>
      <c r="E111" s="149">
        <v>8</v>
      </c>
      <c r="F111" s="150">
        <v>7</v>
      </c>
      <c r="G111" s="149">
        <v>7.5</v>
      </c>
      <c r="H111" s="150">
        <v>9</v>
      </c>
      <c r="I111" s="149">
        <v>9</v>
      </c>
      <c r="J111" s="148"/>
      <c r="K111" s="149">
        <v>9.5</v>
      </c>
      <c r="L111" s="150">
        <v>8.5</v>
      </c>
      <c r="M111" s="149">
        <v>8</v>
      </c>
      <c r="N111" s="150">
        <v>9</v>
      </c>
      <c r="O111" s="149">
        <v>7</v>
      </c>
      <c r="P111" s="148"/>
      <c r="Q111" s="149">
        <v>9.5</v>
      </c>
      <c r="R111" s="150">
        <v>8.5</v>
      </c>
      <c r="S111" s="149">
        <v>8.5</v>
      </c>
      <c r="T111" s="150">
        <v>9</v>
      </c>
      <c r="U111" s="149">
        <v>9</v>
      </c>
      <c r="W111" s="26">
        <f t="shared" si="68"/>
        <v>144</v>
      </c>
      <c r="X111" s="27">
        <f t="shared" si="56"/>
        <v>126</v>
      </c>
      <c r="Y111" s="28">
        <f t="shared" si="57"/>
        <v>135</v>
      </c>
      <c r="Z111" s="29">
        <f t="shared" si="58"/>
        <v>162</v>
      </c>
      <c r="AA111" s="30">
        <f t="shared" si="59"/>
        <v>162</v>
      </c>
      <c r="AB111" s="31">
        <f t="shared" si="69"/>
        <v>171</v>
      </c>
      <c r="AC111" s="32">
        <f t="shared" si="60"/>
        <v>153</v>
      </c>
      <c r="AD111" s="32">
        <f t="shared" si="61"/>
        <v>144</v>
      </c>
      <c r="AE111" s="32">
        <f t="shared" si="62"/>
        <v>162</v>
      </c>
      <c r="AF111" s="33">
        <f t="shared" si="63"/>
        <v>126</v>
      </c>
      <c r="AG111" s="73">
        <f t="shared" si="70"/>
        <v>171</v>
      </c>
      <c r="AH111" s="74">
        <f t="shared" si="64"/>
        <v>153</v>
      </c>
      <c r="AI111" s="75">
        <f t="shared" si="65"/>
        <v>153</v>
      </c>
      <c r="AJ111" s="76">
        <f t="shared" si="66"/>
        <v>162</v>
      </c>
      <c r="AK111" s="77">
        <f t="shared" si="67"/>
        <v>162</v>
      </c>
      <c r="AM111" s="135"/>
    </row>
    <row r="112" spans="1:39" ht="12.75">
      <c r="A112" s="4" t="s">
        <v>16</v>
      </c>
      <c r="B112" s="387" t="s">
        <v>32</v>
      </c>
      <c r="C112" s="387"/>
      <c r="D112" s="17">
        <v>10</v>
      </c>
      <c r="E112" s="149">
        <v>9</v>
      </c>
      <c r="F112" s="150">
        <v>7.5</v>
      </c>
      <c r="G112" s="149">
        <v>8</v>
      </c>
      <c r="H112" s="150">
        <v>9</v>
      </c>
      <c r="I112" s="149">
        <v>9</v>
      </c>
      <c r="J112" s="148"/>
      <c r="K112" s="149">
        <v>9.5</v>
      </c>
      <c r="L112" s="150">
        <v>8.5</v>
      </c>
      <c r="M112" s="149">
        <v>7.5</v>
      </c>
      <c r="N112" s="150">
        <v>9</v>
      </c>
      <c r="O112" s="149">
        <v>7</v>
      </c>
      <c r="P112" s="148"/>
      <c r="Q112" s="149">
        <v>9</v>
      </c>
      <c r="R112" s="150">
        <v>8</v>
      </c>
      <c r="S112" s="149">
        <v>8</v>
      </c>
      <c r="T112" s="150">
        <v>9</v>
      </c>
      <c r="U112" s="149">
        <v>9</v>
      </c>
      <c r="W112" s="26">
        <f t="shared" si="68"/>
        <v>90</v>
      </c>
      <c r="X112" s="27">
        <f t="shared" si="56"/>
        <v>75</v>
      </c>
      <c r="Y112" s="28">
        <f t="shared" si="57"/>
        <v>80</v>
      </c>
      <c r="Z112" s="29">
        <f t="shared" si="58"/>
        <v>90</v>
      </c>
      <c r="AA112" s="30">
        <f t="shared" si="59"/>
        <v>90</v>
      </c>
      <c r="AB112" s="31">
        <f t="shared" si="69"/>
        <v>95</v>
      </c>
      <c r="AC112" s="32">
        <f t="shared" si="60"/>
        <v>85</v>
      </c>
      <c r="AD112" s="32">
        <f t="shared" si="61"/>
        <v>75</v>
      </c>
      <c r="AE112" s="32">
        <f t="shared" si="62"/>
        <v>90</v>
      </c>
      <c r="AF112" s="33">
        <f t="shared" si="63"/>
        <v>70</v>
      </c>
      <c r="AG112" s="73">
        <f t="shared" si="70"/>
        <v>90</v>
      </c>
      <c r="AH112" s="74">
        <f t="shared" si="64"/>
        <v>80</v>
      </c>
      <c r="AI112" s="75">
        <f t="shared" si="65"/>
        <v>80</v>
      </c>
      <c r="AJ112" s="76">
        <f t="shared" si="66"/>
        <v>90</v>
      </c>
      <c r="AK112" s="77">
        <f t="shared" si="67"/>
        <v>90</v>
      </c>
      <c r="AM112" s="135"/>
    </row>
    <row r="113" spans="1:39" ht="12.75">
      <c r="A113" s="4" t="s">
        <v>17</v>
      </c>
      <c r="B113" s="387" t="s">
        <v>33</v>
      </c>
      <c r="C113" s="387"/>
      <c r="D113" s="17">
        <v>10</v>
      </c>
      <c r="E113" s="149">
        <v>8</v>
      </c>
      <c r="F113" s="150">
        <v>7.5</v>
      </c>
      <c r="G113" s="149">
        <v>8</v>
      </c>
      <c r="H113" s="150">
        <v>9</v>
      </c>
      <c r="I113" s="149">
        <v>9</v>
      </c>
      <c r="J113" s="148"/>
      <c r="K113" s="149">
        <v>9</v>
      </c>
      <c r="L113" s="150">
        <v>9</v>
      </c>
      <c r="M113" s="149">
        <v>8</v>
      </c>
      <c r="N113" s="150">
        <v>9</v>
      </c>
      <c r="O113" s="149">
        <v>7</v>
      </c>
      <c r="P113" s="148"/>
      <c r="Q113" s="149">
        <v>9</v>
      </c>
      <c r="R113" s="150">
        <v>8.5</v>
      </c>
      <c r="S113" s="149">
        <v>8</v>
      </c>
      <c r="T113" s="150">
        <v>9</v>
      </c>
      <c r="U113" s="149">
        <v>9</v>
      </c>
      <c r="W113" s="26">
        <f t="shared" si="68"/>
        <v>80</v>
      </c>
      <c r="X113" s="27">
        <f t="shared" si="56"/>
        <v>75</v>
      </c>
      <c r="Y113" s="28">
        <f t="shared" si="57"/>
        <v>80</v>
      </c>
      <c r="Z113" s="29">
        <f t="shared" si="58"/>
        <v>90</v>
      </c>
      <c r="AA113" s="30">
        <f t="shared" si="59"/>
        <v>90</v>
      </c>
      <c r="AB113" s="31">
        <f t="shared" si="69"/>
        <v>90</v>
      </c>
      <c r="AC113" s="32">
        <f t="shared" si="60"/>
        <v>90</v>
      </c>
      <c r="AD113" s="32">
        <f t="shared" si="61"/>
        <v>80</v>
      </c>
      <c r="AE113" s="32">
        <f t="shared" si="62"/>
        <v>90</v>
      </c>
      <c r="AF113" s="33">
        <f t="shared" si="63"/>
        <v>70</v>
      </c>
      <c r="AG113" s="73">
        <f t="shared" si="70"/>
        <v>90</v>
      </c>
      <c r="AH113" s="74">
        <f t="shared" si="64"/>
        <v>85</v>
      </c>
      <c r="AI113" s="75">
        <f t="shared" si="65"/>
        <v>80</v>
      </c>
      <c r="AJ113" s="76">
        <f t="shared" si="66"/>
        <v>90</v>
      </c>
      <c r="AK113" s="77">
        <f t="shared" si="67"/>
        <v>90</v>
      </c>
      <c r="AM113" s="135"/>
    </row>
    <row r="114" spans="1:37" ht="12.75">
      <c r="A114" s="4" t="s">
        <v>18</v>
      </c>
      <c r="B114" s="387" t="s">
        <v>34</v>
      </c>
      <c r="C114" s="387"/>
      <c r="D114" s="17">
        <v>10</v>
      </c>
      <c r="E114" s="149">
        <v>6</v>
      </c>
      <c r="F114" s="150">
        <v>7</v>
      </c>
      <c r="G114" s="149">
        <v>7.5</v>
      </c>
      <c r="H114" s="150">
        <v>9</v>
      </c>
      <c r="I114" s="149">
        <v>9</v>
      </c>
      <c r="J114" s="148"/>
      <c r="K114" s="149">
        <v>8.5</v>
      </c>
      <c r="L114" s="150">
        <v>8</v>
      </c>
      <c r="M114" s="149">
        <v>7.5</v>
      </c>
      <c r="N114" s="150">
        <v>9</v>
      </c>
      <c r="O114" s="149">
        <v>9</v>
      </c>
      <c r="P114" s="148"/>
      <c r="Q114" s="149">
        <v>8.5</v>
      </c>
      <c r="R114" s="150">
        <v>8</v>
      </c>
      <c r="S114" s="149">
        <v>7.5</v>
      </c>
      <c r="T114" s="150">
        <v>9</v>
      </c>
      <c r="U114" s="149">
        <v>9</v>
      </c>
      <c r="W114" s="26">
        <f t="shared" si="68"/>
        <v>60</v>
      </c>
      <c r="X114" s="27">
        <f t="shared" si="56"/>
        <v>70</v>
      </c>
      <c r="Y114" s="28">
        <f t="shared" si="57"/>
        <v>75</v>
      </c>
      <c r="Z114" s="29">
        <f t="shared" si="58"/>
        <v>90</v>
      </c>
      <c r="AA114" s="30">
        <f t="shared" si="59"/>
        <v>90</v>
      </c>
      <c r="AB114" s="31">
        <f t="shared" si="69"/>
        <v>85</v>
      </c>
      <c r="AC114" s="32">
        <f t="shared" si="60"/>
        <v>80</v>
      </c>
      <c r="AD114" s="32">
        <f t="shared" si="61"/>
        <v>75</v>
      </c>
      <c r="AE114" s="32">
        <f t="shared" si="62"/>
        <v>90</v>
      </c>
      <c r="AF114" s="33">
        <f t="shared" si="63"/>
        <v>90</v>
      </c>
      <c r="AG114" s="73">
        <f t="shared" si="70"/>
        <v>85</v>
      </c>
      <c r="AH114" s="74">
        <f t="shared" si="64"/>
        <v>80</v>
      </c>
      <c r="AI114" s="75">
        <f t="shared" si="65"/>
        <v>75</v>
      </c>
      <c r="AJ114" s="76">
        <f t="shared" si="66"/>
        <v>90</v>
      </c>
      <c r="AK114" s="77">
        <f t="shared" si="67"/>
        <v>90</v>
      </c>
    </row>
    <row r="115" spans="1:39" ht="12.75">
      <c r="A115" s="4" t="s">
        <v>19</v>
      </c>
      <c r="B115" s="387" t="s">
        <v>35</v>
      </c>
      <c r="C115" s="387"/>
      <c r="D115" s="17">
        <v>8</v>
      </c>
      <c r="E115" s="149">
        <v>7.5</v>
      </c>
      <c r="F115" s="150">
        <v>6.5</v>
      </c>
      <c r="G115" s="149">
        <v>7.5</v>
      </c>
      <c r="H115" s="150">
        <v>9</v>
      </c>
      <c r="I115" s="149">
        <v>9</v>
      </c>
      <c r="J115" s="148"/>
      <c r="K115" s="149">
        <v>10</v>
      </c>
      <c r="L115" s="150">
        <v>8.5</v>
      </c>
      <c r="M115" s="149">
        <v>8.5</v>
      </c>
      <c r="N115" s="150">
        <v>9</v>
      </c>
      <c r="O115" s="149">
        <v>9</v>
      </c>
      <c r="P115" s="148"/>
      <c r="Q115" s="149">
        <v>9.5</v>
      </c>
      <c r="R115" s="150">
        <v>8.5</v>
      </c>
      <c r="S115" s="149">
        <v>8.5</v>
      </c>
      <c r="T115" s="150">
        <v>9</v>
      </c>
      <c r="U115" s="149">
        <v>9</v>
      </c>
      <c r="W115" s="26">
        <f t="shared" si="68"/>
        <v>60</v>
      </c>
      <c r="X115" s="27">
        <f t="shared" si="56"/>
        <v>52</v>
      </c>
      <c r="Y115" s="28">
        <f t="shared" si="57"/>
        <v>60</v>
      </c>
      <c r="Z115" s="29">
        <f t="shared" si="58"/>
        <v>72</v>
      </c>
      <c r="AA115" s="30">
        <f t="shared" si="59"/>
        <v>72</v>
      </c>
      <c r="AB115" s="31">
        <f t="shared" si="69"/>
        <v>80</v>
      </c>
      <c r="AC115" s="32">
        <f t="shared" si="60"/>
        <v>68</v>
      </c>
      <c r="AD115" s="32">
        <f t="shared" si="61"/>
        <v>68</v>
      </c>
      <c r="AE115" s="32">
        <f t="shared" si="62"/>
        <v>72</v>
      </c>
      <c r="AF115" s="33">
        <f t="shared" si="63"/>
        <v>72</v>
      </c>
      <c r="AG115" s="73">
        <f t="shared" si="70"/>
        <v>76</v>
      </c>
      <c r="AH115" s="74">
        <f t="shared" si="64"/>
        <v>68</v>
      </c>
      <c r="AI115" s="75">
        <f t="shared" si="65"/>
        <v>68</v>
      </c>
      <c r="AJ115" s="76">
        <f t="shared" si="66"/>
        <v>72</v>
      </c>
      <c r="AK115" s="77">
        <f t="shared" si="67"/>
        <v>72</v>
      </c>
      <c r="AM115" s="135"/>
    </row>
    <row r="116" spans="1:39" ht="13.5" thickBot="1">
      <c r="A116" s="4" t="s">
        <v>20</v>
      </c>
      <c r="B116" s="387" t="s">
        <v>36</v>
      </c>
      <c r="C116" s="387"/>
      <c r="D116" s="17">
        <v>5</v>
      </c>
      <c r="E116" s="149">
        <v>10</v>
      </c>
      <c r="F116" s="150">
        <v>9</v>
      </c>
      <c r="G116" s="149">
        <v>9</v>
      </c>
      <c r="H116" s="150">
        <v>9</v>
      </c>
      <c r="I116" s="149">
        <v>9</v>
      </c>
      <c r="J116" s="148"/>
      <c r="K116" s="149">
        <v>10</v>
      </c>
      <c r="L116" s="150">
        <v>7.5</v>
      </c>
      <c r="M116" s="149">
        <v>8</v>
      </c>
      <c r="N116" s="150">
        <v>9</v>
      </c>
      <c r="O116" s="149">
        <v>9</v>
      </c>
      <c r="P116" s="148"/>
      <c r="Q116" s="149">
        <v>0</v>
      </c>
      <c r="R116" s="150">
        <v>0</v>
      </c>
      <c r="S116" s="149">
        <v>0</v>
      </c>
      <c r="T116" s="150">
        <v>9</v>
      </c>
      <c r="U116" s="149">
        <v>9</v>
      </c>
      <c r="W116" s="34">
        <f t="shared" si="68"/>
        <v>50</v>
      </c>
      <c r="X116" s="35">
        <f t="shared" si="56"/>
        <v>45</v>
      </c>
      <c r="Y116" s="36">
        <f t="shared" si="57"/>
        <v>45</v>
      </c>
      <c r="Z116" s="37">
        <f t="shared" si="58"/>
        <v>45</v>
      </c>
      <c r="AA116" s="38">
        <f t="shared" si="59"/>
        <v>45</v>
      </c>
      <c r="AB116" s="39">
        <f t="shared" si="69"/>
        <v>50</v>
      </c>
      <c r="AC116" s="40">
        <f t="shared" si="60"/>
        <v>37.5</v>
      </c>
      <c r="AD116" s="40">
        <f t="shared" si="61"/>
        <v>40</v>
      </c>
      <c r="AE116" s="40">
        <f t="shared" si="62"/>
        <v>45</v>
      </c>
      <c r="AF116" s="41">
        <f t="shared" si="63"/>
        <v>45</v>
      </c>
      <c r="AG116" s="78">
        <f t="shared" si="70"/>
        <v>0</v>
      </c>
      <c r="AH116" s="79">
        <f t="shared" si="64"/>
        <v>0</v>
      </c>
      <c r="AI116" s="80">
        <f t="shared" si="65"/>
        <v>0</v>
      </c>
      <c r="AJ116" s="81">
        <f t="shared" si="66"/>
        <v>45</v>
      </c>
      <c r="AK116" s="82">
        <f t="shared" si="67"/>
        <v>45</v>
      </c>
      <c r="AM116" s="135"/>
    </row>
    <row r="117" spans="1:37" ht="13.5" thickBot="1">
      <c r="A117" s="404"/>
      <c r="B117" s="405"/>
      <c r="C117" s="405"/>
      <c r="D117" s="406"/>
      <c r="E117" s="134" t="str">
        <f>IF(E101&gt;10,"ERROR",IF(E102&gt;10,"ERROR",IF(E103&gt;10,"ERROR",IF(E104&gt;10,"ERROR",IF(E105&gt;10,"ERROR",IF(E106&gt;10,"ERROR",IF(E107&gt;10,"ERROR",IF(E108&gt;10,"ERROR"," "))))))))</f>
        <v> </v>
      </c>
      <c r="F117" s="134" t="str">
        <f>IF(F101&gt;10,"ERROR",IF(F102&gt;10,"ERROR",IF(F103&gt;10,"ERROR",IF(F104&gt;10,"ERROR",IF(F105&gt;10,"ERROR",IF(F106&gt;10,"ERROR",IF(F107&gt;10,"ERROR",IF(F108&gt;10,"ERROR"," "))))))))</f>
        <v> </v>
      </c>
      <c r="G117" s="134" t="str">
        <f>IF(G101&gt;10,"ERROR",IF(G102&gt;10,"ERROR",IF(G103&gt;10,"ERROR",IF(G104&gt;10,"ERROR",IF(G105&gt;10,"ERROR",IF(G106&gt;10,"ERROR",IF(G107&gt;10,"ERROR",IF(G108&gt;10,"ERROR"," "))))))))</f>
        <v> </v>
      </c>
      <c r="H117" s="134" t="str">
        <f>IF(H101&gt;10,"ERROR",IF(H102&gt;10,"ERROR",IF(H103&gt;10,"ERROR",IF(H104&gt;10,"ERROR",IF(H105&gt;10,"ERROR",IF(H106&gt;10,"ERROR",IF(H107&gt;10,"ERROR",IF(H108&gt;10,"ERROR"," "))))))))</f>
        <v> </v>
      </c>
      <c r="I117" s="134" t="str">
        <f>IF(I101&gt;10,"ERROR",IF(I102&gt;10,"ERROR",IF(I103&gt;10,"ERROR",IF(I104&gt;10,"ERROR",IF(I105&gt;10,"ERROR",IF(I106&gt;10,"ERROR",IF(I107&gt;10,"ERROR",IF(I108&gt;10,"ERROR"," "))))))))</f>
        <v> </v>
      </c>
      <c r="K117" s="134" t="str">
        <f>IF(K101&gt;10,"ERROR",IF(K102&gt;10,"ERROR",IF(K103&gt;10,"ERROR",IF(K104&gt;10,"ERROR",IF(K105&gt;10,"ERROR",IF(K106&gt;10,"ERROR",IF(K107&gt;10,"ERROR",IF(K108&gt;10,"ERROR"," "))))))))</f>
        <v> </v>
      </c>
      <c r="L117" s="134" t="str">
        <f>IF(L101&gt;10,"ERROR",IF(L102&gt;10,"ERROR",IF(L103&gt;10,"ERROR",IF(L104&gt;10,"ERROR",IF(L105&gt;10,"ERROR",IF(L106&gt;10,"ERROR",IF(L107&gt;10,"ERROR",IF(L108&gt;10,"ERROR"," "))))))))</f>
        <v> </v>
      </c>
      <c r="M117" s="134" t="str">
        <f>IF(M101&gt;10,"ERROR",IF(M102&gt;10,"ERROR",IF(M103&gt;10,"ERROR",IF(M104&gt;10,"ERROR",IF(M105&gt;10,"ERROR",IF(M106&gt;10,"ERROR",IF(M107&gt;10,"ERROR",IF(M108&gt;10,"ERROR"," "))))))))</f>
        <v> </v>
      </c>
      <c r="N117" s="134" t="str">
        <f>IF(N101&gt;10,"ERROR",IF(N102&gt;10,"ERROR",IF(N103&gt;10,"ERROR",IF(N104&gt;10,"ERROR",IF(N105&gt;10,"ERROR",IF(N106&gt;10,"ERROR",IF(N107&gt;10,"ERROR",IF(N108&gt;10,"ERROR"," "))))))))</f>
        <v> </v>
      </c>
      <c r="O117" s="134" t="str">
        <f>IF(O101&gt;10,"ERROR",IF(O102&gt;10,"ERROR",IF(O103&gt;10,"ERROR",IF(O104&gt;10,"ERROR",IF(O105&gt;10,"ERROR",IF(O106&gt;10,"ERROR",IF(O107&gt;10,"ERROR",IF(O108&gt;10,"ERROR"," "))))))))</f>
        <v> </v>
      </c>
      <c r="Q117" s="134" t="str">
        <f>IF(Q101&gt;10,"ERROR",IF(Q102&gt;10,"ERROR",IF(Q103&gt;10,"ERROR",IF(Q104&gt;10,"ERROR",IF(Q105&gt;10,"ERROR",IF(Q106&gt;10,"ERROR",IF(Q107&gt;10,"ERROR",IF(Q108&gt;10,"ERROR"," "))))))))</f>
        <v> </v>
      </c>
      <c r="R117" s="134" t="str">
        <f>IF(R101&gt;10,"ERROR",IF(R102&gt;10,"ERROR",IF(R103&gt;10,"ERROR",IF(R104&gt;10,"ERROR",IF(R105&gt;10,"ERROR",IF(R106&gt;10,"ERROR",IF(R107&gt;10,"ERROR",IF(R108&gt;10,"ERROR"," "))))))))</f>
        <v> </v>
      </c>
      <c r="S117" s="134" t="str">
        <f>IF(S101&gt;10,"ERROR",IF(S102&gt;10,"ERROR",IF(S103&gt;10,"ERROR",IF(S104&gt;10,"ERROR",IF(S105&gt;10,"ERROR",IF(S106&gt;10,"ERROR",IF(S107&gt;10,"ERROR",IF(S108&gt;10,"ERROR"," "))))))))</f>
        <v> </v>
      </c>
      <c r="T117" s="134" t="str">
        <f>IF(T101&gt;10,"ERROR",IF(T102&gt;10,"ERROR",IF(T103&gt;10,"ERROR",IF(T104&gt;10,"ERROR",IF(T105&gt;10,"ERROR",IF(T106&gt;10,"ERROR",IF(T107&gt;10,"ERROR",IF(T108&gt;10,"ERROR"," "))))))))</f>
        <v> </v>
      </c>
      <c r="U117" s="134" t="str">
        <f>IF(U101&gt;10,"ERROR",IF(U102&gt;10,"ERROR",IF(U103&gt;10,"ERROR",IF(U104&gt;10,"ERROR",IF(U105&gt;10,"ERROR",IF(U106&gt;10,"ERROR",IF(U107&gt;10,"ERROR",IF(U108&gt;10,"ERROR"," "))))))))</f>
        <v> </v>
      </c>
      <c r="W117" s="42">
        <f aca="true" t="shared" si="71" ref="W117:AK117">SUM(W101:W116)</f>
        <v>1109</v>
      </c>
      <c r="X117" s="43">
        <f t="shared" si="71"/>
        <v>1021</v>
      </c>
      <c r="Y117" s="43">
        <f t="shared" si="71"/>
        <v>1033.5</v>
      </c>
      <c r="Z117" s="43">
        <f t="shared" si="71"/>
        <v>1180</v>
      </c>
      <c r="AA117" s="44">
        <f t="shared" si="71"/>
        <v>1180</v>
      </c>
      <c r="AB117" s="42">
        <f t="shared" si="71"/>
        <v>1219</v>
      </c>
      <c r="AC117" s="43">
        <f t="shared" si="71"/>
        <v>1127</v>
      </c>
      <c r="AD117" s="43">
        <f t="shared" si="71"/>
        <v>1086</v>
      </c>
      <c r="AE117" s="43">
        <f t="shared" si="71"/>
        <v>1180</v>
      </c>
      <c r="AF117" s="44">
        <f t="shared" si="71"/>
        <v>934</v>
      </c>
      <c r="AG117" s="45">
        <f t="shared" si="71"/>
        <v>1186.5</v>
      </c>
      <c r="AH117" s="46">
        <f t="shared" si="71"/>
        <v>1079</v>
      </c>
      <c r="AI117" s="46">
        <f t="shared" si="71"/>
        <v>1077.5</v>
      </c>
      <c r="AJ117" s="46">
        <f t="shared" si="71"/>
        <v>1180</v>
      </c>
      <c r="AK117" s="47">
        <f t="shared" si="71"/>
        <v>1180</v>
      </c>
    </row>
    <row r="118" spans="8:39" ht="12.75">
      <c r="H118" s="135"/>
      <c r="I118" s="135"/>
      <c r="W118" s="49" t="s">
        <v>96</v>
      </c>
      <c r="X118" s="50"/>
      <c r="Y118" s="50"/>
      <c r="Z118" s="50"/>
      <c r="AA118" s="164">
        <f>IF($C$5=3,(+SUM(W117+X117+Y117)/3),"0")</f>
        <v>1054.5</v>
      </c>
      <c r="AB118" s="49" t="s">
        <v>103</v>
      </c>
      <c r="AC118" s="50"/>
      <c r="AD118" s="50"/>
      <c r="AE118" s="50"/>
      <c r="AF118" s="164">
        <f>IF($C$5=3,(+SUM(AB117+AC117+AD117)/3),"0")</f>
        <v>1144</v>
      </c>
      <c r="AG118" s="49" t="s">
        <v>105</v>
      </c>
      <c r="AH118" s="50"/>
      <c r="AI118" s="50"/>
      <c r="AJ118" s="50"/>
      <c r="AK118" s="164">
        <f>IF($C$5=3,(+SUM(AG117+AH117+AI117)/3),"0")</f>
        <v>1114.3333333333333</v>
      </c>
      <c r="AM118" s="135"/>
    </row>
    <row r="119" spans="3:39" ht="13.5" thickBot="1">
      <c r="C119" s="56"/>
      <c r="W119" s="51" t="s">
        <v>97</v>
      </c>
      <c r="X119" s="52"/>
      <c r="Y119" s="52"/>
      <c r="Z119" s="52"/>
      <c r="AA119" s="165" t="str">
        <f>IF($C$5=5,(+SUM(W117+X117+Y117+Z117+AA117)/5),"0")</f>
        <v>0</v>
      </c>
      <c r="AB119" s="51" t="s">
        <v>104</v>
      </c>
      <c r="AC119" s="52"/>
      <c r="AD119" s="52"/>
      <c r="AE119" s="52"/>
      <c r="AF119" s="165" t="str">
        <f>IF($C$5=5,(+SUM(AB117+AC117+AD117+AE117+AF117)/5),"0")</f>
        <v>0</v>
      </c>
      <c r="AG119" s="51" t="s">
        <v>106</v>
      </c>
      <c r="AH119" s="52"/>
      <c r="AI119" s="52"/>
      <c r="AJ119" s="52"/>
      <c r="AK119" s="166" t="str">
        <f>IF($C$5=5,(+SUM(AG117+AH117+AI117+AJ117+AK117)/5),"0")</f>
        <v>0</v>
      </c>
      <c r="AM119" s="135"/>
    </row>
    <row r="120" spans="2:39" ht="13.5" thickBot="1">
      <c r="B120" s="333" t="s">
        <v>120</v>
      </c>
      <c r="C120" s="334">
        <f>+'MENU PRINCIPAL'!B33</f>
        <v>6</v>
      </c>
      <c r="Y120" s="53" t="s">
        <v>94</v>
      </c>
      <c r="Z120" s="54"/>
      <c r="AA120" s="54"/>
      <c r="AB120" s="54"/>
      <c r="AC120" s="55"/>
      <c r="AD120" s="57">
        <f>SUM(AA118,AF118,AK118)-MIN(AA118,AF118,AK118)</f>
        <v>2258.333333333333</v>
      </c>
      <c r="AF120" s="53" t="s">
        <v>95</v>
      </c>
      <c r="AG120" s="54"/>
      <c r="AH120" s="54"/>
      <c r="AI120" s="54"/>
      <c r="AJ120" s="55"/>
      <c r="AK120" s="57">
        <f>SUM(AA119,AF119,AK119)-MIN(AA119,AF119,AK119)</f>
        <v>0</v>
      </c>
      <c r="AM120" s="135"/>
    </row>
    <row r="121" spans="1:37" ht="15.75" thickBot="1">
      <c r="A121" s="101"/>
      <c r="B121" s="331">
        <f>+'MENU PRINCIPAL'!C33</f>
        <v>0</v>
      </c>
      <c r="C121" s="332">
        <f>+'MENU PRINCIPAL'!D33</f>
        <v>0</v>
      </c>
      <c r="E121" s="83"/>
      <c r="F121" s="96"/>
      <c r="G121" s="96"/>
      <c r="H121" s="96"/>
      <c r="I121" s="96"/>
      <c r="J121" s="97"/>
      <c r="K121" s="96"/>
      <c r="L121" s="96"/>
      <c r="M121" s="96"/>
      <c r="N121" s="96"/>
      <c r="O121" s="96"/>
      <c r="P121" s="98"/>
      <c r="Q121" s="96"/>
      <c r="R121" s="96"/>
      <c r="S121" s="96"/>
      <c r="T121" s="96"/>
      <c r="U121" s="96"/>
      <c r="W121" s="143"/>
      <c r="X121" s="170"/>
      <c r="Y121" s="93"/>
      <c r="Z121" s="93"/>
      <c r="AA121" s="93"/>
      <c r="AB121" s="96"/>
      <c r="AC121" s="93"/>
      <c r="AD121" s="93"/>
      <c r="AE121" s="93"/>
      <c r="AF121" s="93"/>
      <c r="AG121" s="93"/>
      <c r="AH121" s="93"/>
      <c r="AI121" s="93"/>
      <c r="AJ121" s="93"/>
      <c r="AK121" s="96"/>
    </row>
    <row r="122" spans="1:37" ht="13.5" thickBot="1">
      <c r="A122" s="9" t="s">
        <v>4</v>
      </c>
      <c r="B122" s="410" t="s">
        <v>1</v>
      </c>
      <c r="C122" s="410"/>
      <c r="D122" s="102" t="s">
        <v>3</v>
      </c>
      <c r="E122" s="346" t="s">
        <v>79</v>
      </c>
      <c r="F122" s="411"/>
      <c r="G122" s="411"/>
      <c r="H122" s="411"/>
      <c r="I122" s="412"/>
      <c r="J122" s="175"/>
      <c r="K122" s="413" t="s">
        <v>79</v>
      </c>
      <c r="L122" s="347"/>
      <c r="M122" s="347"/>
      <c r="N122" s="347"/>
      <c r="O122" s="414"/>
      <c r="P122" s="175"/>
      <c r="Q122" s="413" t="s">
        <v>79</v>
      </c>
      <c r="R122" s="347"/>
      <c r="S122" s="347"/>
      <c r="T122" s="347"/>
      <c r="U122" s="348"/>
      <c r="W122" s="407" t="s">
        <v>78</v>
      </c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9"/>
    </row>
    <row r="123" spans="1:39" ht="12.75">
      <c r="A123" s="4" t="s">
        <v>5</v>
      </c>
      <c r="B123" s="387" t="s">
        <v>21</v>
      </c>
      <c r="C123" s="387"/>
      <c r="D123" s="17">
        <v>1</v>
      </c>
      <c r="E123" s="173"/>
      <c r="F123" s="174"/>
      <c r="G123" s="173"/>
      <c r="H123" s="174"/>
      <c r="I123" s="173"/>
      <c r="J123" s="148"/>
      <c r="K123" s="173"/>
      <c r="L123" s="174"/>
      <c r="M123" s="173"/>
      <c r="N123" s="174"/>
      <c r="O123" s="173"/>
      <c r="P123" s="148"/>
      <c r="Q123" s="173"/>
      <c r="R123" s="174"/>
      <c r="S123" s="173"/>
      <c r="T123" s="174"/>
      <c r="U123" s="173"/>
      <c r="W123" s="18">
        <f>+E123*$D123</f>
        <v>0</v>
      </c>
      <c r="X123" s="19">
        <f aca="true" t="shared" si="72" ref="X123:X138">+F123*$D123</f>
        <v>0</v>
      </c>
      <c r="Y123" s="20">
        <f aca="true" t="shared" si="73" ref="Y123:Y138">+G123*$D123</f>
        <v>0</v>
      </c>
      <c r="Z123" s="21">
        <f aca="true" t="shared" si="74" ref="Z123:Z138">+H123*$D123</f>
        <v>0</v>
      </c>
      <c r="AA123" s="22">
        <f aca="true" t="shared" si="75" ref="AA123:AA138">+I123*$D123</f>
        <v>0</v>
      </c>
      <c r="AB123" s="23">
        <f>+K123*$D123</f>
        <v>0</v>
      </c>
      <c r="AC123" s="24">
        <f aca="true" t="shared" si="76" ref="AC123:AC138">+L123*$D123</f>
        <v>0</v>
      </c>
      <c r="AD123" s="24">
        <f aca="true" t="shared" si="77" ref="AD123:AD138">+M123*$D123</f>
        <v>0</v>
      </c>
      <c r="AE123" s="24">
        <f aca="true" t="shared" si="78" ref="AE123:AE138">+N123*$D123</f>
        <v>0</v>
      </c>
      <c r="AF123" s="25">
        <f aca="true" t="shared" si="79" ref="AF123:AF138">+O123*$D123</f>
        <v>0</v>
      </c>
      <c r="AG123" s="68">
        <f>+Q123*$D123</f>
        <v>0</v>
      </c>
      <c r="AH123" s="69">
        <f aca="true" t="shared" si="80" ref="AH123:AH138">+R123*$D123</f>
        <v>0</v>
      </c>
      <c r="AI123" s="70">
        <f aca="true" t="shared" si="81" ref="AI123:AI138">+S123*$D123</f>
        <v>0</v>
      </c>
      <c r="AJ123" s="71">
        <f aca="true" t="shared" si="82" ref="AJ123:AJ138">+T123*$D123</f>
        <v>0</v>
      </c>
      <c r="AK123" s="72">
        <f aca="true" t="shared" si="83" ref="AK123:AK138">+U123*$D123</f>
        <v>0</v>
      </c>
      <c r="AM123" s="217"/>
    </row>
    <row r="124" spans="1:37" ht="12.75">
      <c r="A124" s="4" t="s">
        <v>6</v>
      </c>
      <c r="B124" s="387" t="s">
        <v>22</v>
      </c>
      <c r="C124" s="387"/>
      <c r="D124" s="17">
        <v>2</v>
      </c>
      <c r="E124" s="149"/>
      <c r="F124" s="150"/>
      <c r="G124" s="149"/>
      <c r="H124" s="150"/>
      <c r="I124" s="149"/>
      <c r="J124" s="148"/>
      <c r="K124" s="149"/>
      <c r="L124" s="150"/>
      <c r="M124" s="149"/>
      <c r="N124" s="150"/>
      <c r="O124" s="149"/>
      <c r="P124" s="148"/>
      <c r="Q124" s="149"/>
      <c r="R124" s="150"/>
      <c r="S124" s="149"/>
      <c r="T124" s="150"/>
      <c r="U124" s="149"/>
      <c r="W124" s="26">
        <f aca="true" t="shared" si="84" ref="W124:W138">+E124*$D124</f>
        <v>0</v>
      </c>
      <c r="X124" s="27">
        <f t="shared" si="72"/>
        <v>0</v>
      </c>
      <c r="Y124" s="28">
        <f t="shared" si="73"/>
        <v>0</v>
      </c>
      <c r="Z124" s="29">
        <f t="shared" si="74"/>
        <v>0</v>
      </c>
      <c r="AA124" s="30">
        <f t="shared" si="75"/>
        <v>0</v>
      </c>
      <c r="AB124" s="31">
        <f aca="true" t="shared" si="85" ref="AB124:AB138">+K124*$D124</f>
        <v>0</v>
      </c>
      <c r="AC124" s="32">
        <f t="shared" si="76"/>
        <v>0</v>
      </c>
      <c r="AD124" s="32">
        <f t="shared" si="77"/>
        <v>0</v>
      </c>
      <c r="AE124" s="32">
        <f t="shared" si="78"/>
        <v>0</v>
      </c>
      <c r="AF124" s="33">
        <f t="shared" si="79"/>
        <v>0</v>
      </c>
      <c r="AG124" s="73">
        <f aca="true" t="shared" si="86" ref="AG124:AG138">+Q124*$D124</f>
        <v>0</v>
      </c>
      <c r="AH124" s="74">
        <f t="shared" si="80"/>
        <v>0</v>
      </c>
      <c r="AI124" s="75">
        <f t="shared" si="81"/>
        <v>0</v>
      </c>
      <c r="AJ124" s="76">
        <f t="shared" si="82"/>
        <v>0</v>
      </c>
      <c r="AK124" s="77">
        <f t="shared" si="83"/>
        <v>0</v>
      </c>
    </row>
    <row r="125" spans="1:37" ht="12.75">
      <c r="A125" s="4" t="s">
        <v>7</v>
      </c>
      <c r="B125" s="387" t="s">
        <v>24</v>
      </c>
      <c r="C125" s="387"/>
      <c r="D125" s="17">
        <v>8</v>
      </c>
      <c r="E125" s="149"/>
      <c r="F125" s="150"/>
      <c r="G125" s="149"/>
      <c r="H125" s="150"/>
      <c r="I125" s="149"/>
      <c r="J125" s="148"/>
      <c r="K125" s="149"/>
      <c r="L125" s="150"/>
      <c r="M125" s="149"/>
      <c r="N125" s="150"/>
      <c r="O125" s="149"/>
      <c r="P125" s="148"/>
      <c r="Q125" s="149"/>
      <c r="R125" s="150"/>
      <c r="S125" s="149"/>
      <c r="T125" s="150"/>
      <c r="U125" s="149"/>
      <c r="W125" s="26">
        <f t="shared" si="84"/>
        <v>0</v>
      </c>
      <c r="X125" s="27">
        <f>+F125*$D125</f>
        <v>0</v>
      </c>
      <c r="Y125" s="28">
        <f t="shared" si="73"/>
        <v>0</v>
      </c>
      <c r="Z125" s="29">
        <f t="shared" si="74"/>
        <v>0</v>
      </c>
      <c r="AA125" s="30">
        <f t="shared" si="75"/>
        <v>0</v>
      </c>
      <c r="AB125" s="31">
        <f t="shared" si="85"/>
        <v>0</v>
      </c>
      <c r="AC125" s="32">
        <f t="shared" si="76"/>
        <v>0</v>
      </c>
      <c r="AD125" s="32">
        <f t="shared" si="77"/>
        <v>0</v>
      </c>
      <c r="AE125" s="32">
        <f t="shared" si="78"/>
        <v>0</v>
      </c>
      <c r="AF125" s="33">
        <f t="shared" si="79"/>
        <v>0</v>
      </c>
      <c r="AG125" s="73">
        <f t="shared" si="86"/>
        <v>0</v>
      </c>
      <c r="AH125" s="74">
        <f t="shared" si="80"/>
        <v>0</v>
      </c>
      <c r="AI125" s="75">
        <f t="shared" si="81"/>
        <v>0</v>
      </c>
      <c r="AJ125" s="76">
        <f t="shared" si="82"/>
        <v>0</v>
      </c>
      <c r="AK125" s="77">
        <f t="shared" si="83"/>
        <v>0</v>
      </c>
    </row>
    <row r="126" spans="1:37" ht="12.75">
      <c r="A126" s="4" t="s">
        <v>8</v>
      </c>
      <c r="B126" s="387" t="s">
        <v>25</v>
      </c>
      <c r="C126" s="387"/>
      <c r="D126" s="17">
        <v>6</v>
      </c>
      <c r="E126" s="149"/>
      <c r="F126" s="150"/>
      <c r="G126" s="149"/>
      <c r="H126" s="150"/>
      <c r="I126" s="149"/>
      <c r="J126" s="148"/>
      <c r="K126" s="149"/>
      <c r="L126" s="150"/>
      <c r="M126" s="149"/>
      <c r="N126" s="150"/>
      <c r="O126" s="149"/>
      <c r="P126" s="148"/>
      <c r="Q126" s="149"/>
      <c r="R126" s="150"/>
      <c r="S126" s="149"/>
      <c r="T126" s="150"/>
      <c r="U126" s="149"/>
      <c r="W126" s="26">
        <f t="shared" si="84"/>
        <v>0</v>
      </c>
      <c r="X126" s="27">
        <f t="shared" si="72"/>
        <v>0</v>
      </c>
      <c r="Y126" s="28">
        <f t="shared" si="73"/>
        <v>0</v>
      </c>
      <c r="Z126" s="29">
        <f t="shared" si="74"/>
        <v>0</v>
      </c>
      <c r="AA126" s="30">
        <f t="shared" si="75"/>
        <v>0</v>
      </c>
      <c r="AB126" s="31">
        <f t="shared" si="85"/>
        <v>0</v>
      </c>
      <c r="AC126" s="32">
        <f t="shared" si="76"/>
        <v>0</v>
      </c>
      <c r="AD126" s="32">
        <f t="shared" si="77"/>
        <v>0</v>
      </c>
      <c r="AE126" s="32">
        <f t="shared" si="78"/>
        <v>0</v>
      </c>
      <c r="AF126" s="33">
        <f t="shared" si="79"/>
        <v>0</v>
      </c>
      <c r="AG126" s="73">
        <f t="shared" si="86"/>
        <v>0</v>
      </c>
      <c r="AH126" s="74">
        <f t="shared" si="80"/>
        <v>0</v>
      </c>
      <c r="AI126" s="75">
        <f t="shared" si="81"/>
        <v>0</v>
      </c>
      <c r="AJ126" s="76">
        <f t="shared" si="82"/>
        <v>0</v>
      </c>
      <c r="AK126" s="77">
        <f t="shared" si="83"/>
        <v>0</v>
      </c>
    </row>
    <row r="127" spans="1:37" ht="12.75">
      <c r="A127" s="4" t="s">
        <v>9</v>
      </c>
      <c r="B127" s="387" t="s">
        <v>26</v>
      </c>
      <c r="C127" s="387"/>
      <c r="D127" s="17">
        <v>2</v>
      </c>
      <c r="E127" s="149"/>
      <c r="F127" s="150"/>
      <c r="G127" s="149"/>
      <c r="H127" s="150"/>
      <c r="I127" s="149"/>
      <c r="J127" s="148"/>
      <c r="K127" s="149"/>
      <c r="L127" s="150"/>
      <c r="M127" s="149"/>
      <c r="N127" s="150"/>
      <c r="O127" s="149"/>
      <c r="P127" s="148"/>
      <c r="Q127" s="149"/>
      <c r="R127" s="150"/>
      <c r="S127" s="149"/>
      <c r="T127" s="150"/>
      <c r="U127" s="149"/>
      <c r="W127" s="26">
        <f t="shared" si="84"/>
        <v>0</v>
      </c>
      <c r="X127" s="27">
        <f t="shared" si="72"/>
        <v>0</v>
      </c>
      <c r="Y127" s="28">
        <f t="shared" si="73"/>
        <v>0</v>
      </c>
      <c r="Z127" s="29">
        <f t="shared" si="74"/>
        <v>0</v>
      </c>
      <c r="AA127" s="30">
        <f t="shared" si="75"/>
        <v>0</v>
      </c>
      <c r="AB127" s="31">
        <f t="shared" si="85"/>
        <v>0</v>
      </c>
      <c r="AC127" s="32">
        <f t="shared" si="76"/>
        <v>0</v>
      </c>
      <c r="AD127" s="32">
        <f t="shared" si="77"/>
        <v>0</v>
      </c>
      <c r="AE127" s="32">
        <f t="shared" si="78"/>
        <v>0</v>
      </c>
      <c r="AF127" s="33">
        <f t="shared" si="79"/>
        <v>0</v>
      </c>
      <c r="AG127" s="73">
        <f t="shared" si="86"/>
        <v>0</v>
      </c>
      <c r="AH127" s="74">
        <f t="shared" si="80"/>
        <v>0</v>
      </c>
      <c r="AI127" s="75">
        <f t="shared" si="81"/>
        <v>0</v>
      </c>
      <c r="AJ127" s="76">
        <f t="shared" si="82"/>
        <v>0</v>
      </c>
      <c r="AK127" s="77">
        <f t="shared" si="83"/>
        <v>0</v>
      </c>
    </row>
    <row r="128" spans="1:37" ht="12.75">
      <c r="A128" s="4" t="s">
        <v>10</v>
      </c>
      <c r="B128" s="387" t="s">
        <v>27</v>
      </c>
      <c r="C128" s="387"/>
      <c r="D128" s="17">
        <v>6</v>
      </c>
      <c r="E128" s="149"/>
      <c r="F128" s="150"/>
      <c r="G128" s="149"/>
      <c r="H128" s="150"/>
      <c r="I128" s="149"/>
      <c r="J128" s="148"/>
      <c r="K128" s="149"/>
      <c r="L128" s="150"/>
      <c r="M128" s="149"/>
      <c r="N128" s="150"/>
      <c r="O128" s="149"/>
      <c r="P128" s="148"/>
      <c r="Q128" s="149"/>
      <c r="R128" s="150"/>
      <c r="S128" s="149"/>
      <c r="T128" s="150"/>
      <c r="U128" s="149"/>
      <c r="W128" s="26">
        <f t="shared" si="84"/>
        <v>0</v>
      </c>
      <c r="X128" s="27">
        <f t="shared" si="72"/>
        <v>0</v>
      </c>
      <c r="Y128" s="28">
        <f t="shared" si="73"/>
        <v>0</v>
      </c>
      <c r="Z128" s="29">
        <f t="shared" si="74"/>
        <v>0</v>
      </c>
      <c r="AA128" s="30">
        <f t="shared" si="75"/>
        <v>0</v>
      </c>
      <c r="AB128" s="31">
        <f t="shared" si="85"/>
        <v>0</v>
      </c>
      <c r="AC128" s="32">
        <f t="shared" si="76"/>
        <v>0</v>
      </c>
      <c r="AD128" s="32">
        <f t="shared" si="77"/>
        <v>0</v>
      </c>
      <c r="AE128" s="32">
        <f t="shared" si="78"/>
        <v>0</v>
      </c>
      <c r="AF128" s="33">
        <f t="shared" si="79"/>
        <v>0</v>
      </c>
      <c r="AG128" s="73">
        <f t="shared" si="86"/>
        <v>0</v>
      </c>
      <c r="AH128" s="74">
        <f t="shared" si="80"/>
        <v>0</v>
      </c>
      <c r="AI128" s="75">
        <f t="shared" si="81"/>
        <v>0</v>
      </c>
      <c r="AJ128" s="76">
        <f t="shared" si="82"/>
        <v>0</v>
      </c>
      <c r="AK128" s="77">
        <f t="shared" si="83"/>
        <v>0</v>
      </c>
    </row>
    <row r="129" spans="1:37" ht="12.75">
      <c r="A129" s="4" t="s">
        <v>11</v>
      </c>
      <c r="B129" s="387" t="s">
        <v>28</v>
      </c>
      <c r="C129" s="387"/>
      <c r="D129" s="17">
        <v>12</v>
      </c>
      <c r="E129" s="149"/>
      <c r="F129" s="150"/>
      <c r="G129" s="149"/>
      <c r="H129" s="150"/>
      <c r="I129" s="149"/>
      <c r="J129" s="148"/>
      <c r="K129" s="149"/>
      <c r="L129" s="150"/>
      <c r="M129" s="149"/>
      <c r="N129" s="150"/>
      <c r="O129" s="149"/>
      <c r="P129" s="148"/>
      <c r="Q129" s="149"/>
      <c r="R129" s="150"/>
      <c r="S129" s="149"/>
      <c r="T129" s="150"/>
      <c r="U129" s="149"/>
      <c r="W129" s="26">
        <f t="shared" si="84"/>
        <v>0</v>
      </c>
      <c r="X129" s="27">
        <f t="shared" si="72"/>
        <v>0</v>
      </c>
      <c r="Y129" s="28">
        <f t="shared" si="73"/>
        <v>0</v>
      </c>
      <c r="Z129" s="29">
        <f t="shared" si="74"/>
        <v>0</v>
      </c>
      <c r="AA129" s="30">
        <f t="shared" si="75"/>
        <v>0</v>
      </c>
      <c r="AB129" s="31">
        <f t="shared" si="85"/>
        <v>0</v>
      </c>
      <c r="AC129" s="32">
        <f t="shared" si="76"/>
        <v>0</v>
      </c>
      <c r="AD129" s="32">
        <f t="shared" si="77"/>
        <v>0</v>
      </c>
      <c r="AE129" s="32">
        <f t="shared" si="78"/>
        <v>0</v>
      </c>
      <c r="AF129" s="33">
        <f t="shared" si="79"/>
        <v>0</v>
      </c>
      <c r="AG129" s="73">
        <f t="shared" si="86"/>
        <v>0</v>
      </c>
      <c r="AH129" s="74">
        <f t="shared" si="80"/>
        <v>0</v>
      </c>
      <c r="AI129" s="75">
        <f t="shared" si="81"/>
        <v>0</v>
      </c>
      <c r="AJ129" s="76">
        <f t="shared" si="82"/>
        <v>0</v>
      </c>
      <c r="AK129" s="77">
        <f t="shared" si="83"/>
        <v>0</v>
      </c>
    </row>
    <row r="130" spans="1:37" ht="12.75">
      <c r="A130" s="4" t="s">
        <v>12</v>
      </c>
      <c r="B130" s="387" t="s">
        <v>29</v>
      </c>
      <c r="C130" s="387"/>
      <c r="D130" s="17">
        <v>12</v>
      </c>
      <c r="E130" s="149"/>
      <c r="F130" s="150"/>
      <c r="G130" s="149"/>
      <c r="H130" s="150"/>
      <c r="I130" s="149"/>
      <c r="J130" s="148"/>
      <c r="K130" s="149"/>
      <c r="L130" s="150"/>
      <c r="M130" s="149"/>
      <c r="N130" s="150"/>
      <c r="O130" s="149"/>
      <c r="P130" s="148"/>
      <c r="Q130" s="149"/>
      <c r="R130" s="150"/>
      <c r="S130" s="149"/>
      <c r="T130" s="150"/>
      <c r="U130" s="149"/>
      <c r="W130" s="26">
        <f t="shared" si="84"/>
        <v>0</v>
      </c>
      <c r="X130" s="27">
        <f t="shared" si="72"/>
        <v>0</v>
      </c>
      <c r="Y130" s="28">
        <f t="shared" si="73"/>
        <v>0</v>
      </c>
      <c r="Z130" s="29">
        <f t="shared" si="74"/>
        <v>0</v>
      </c>
      <c r="AA130" s="30">
        <f t="shared" si="75"/>
        <v>0</v>
      </c>
      <c r="AB130" s="31">
        <f t="shared" si="85"/>
        <v>0</v>
      </c>
      <c r="AC130" s="32">
        <f t="shared" si="76"/>
        <v>0</v>
      </c>
      <c r="AD130" s="32">
        <f t="shared" si="77"/>
        <v>0</v>
      </c>
      <c r="AE130" s="32">
        <f t="shared" si="78"/>
        <v>0</v>
      </c>
      <c r="AF130" s="33">
        <f t="shared" si="79"/>
        <v>0</v>
      </c>
      <c r="AG130" s="73">
        <f t="shared" si="86"/>
        <v>0</v>
      </c>
      <c r="AH130" s="74">
        <f t="shared" si="80"/>
        <v>0</v>
      </c>
      <c r="AI130" s="75">
        <f t="shared" si="81"/>
        <v>0</v>
      </c>
      <c r="AJ130" s="76">
        <f t="shared" si="82"/>
        <v>0</v>
      </c>
      <c r="AK130" s="77">
        <f t="shared" si="83"/>
        <v>0</v>
      </c>
    </row>
    <row r="131" spans="1:37" ht="12.75">
      <c r="A131" s="4" t="s">
        <v>13</v>
      </c>
      <c r="B131" s="387" t="s">
        <v>30</v>
      </c>
      <c r="C131" s="387"/>
      <c r="D131" s="17">
        <v>14</v>
      </c>
      <c r="E131" s="149"/>
      <c r="F131" s="150"/>
      <c r="G131" s="149"/>
      <c r="H131" s="150"/>
      <c r="I131" s="149"/>
      <c r="J131" s="148"/>
      <c r="K131" s="149"/>
      <c r="L131" s="150"/>
      <c r="M131" s="149"/>
      <c r="N131" s="150"/>
      <c r="O131" s="149"/>
      <c r="P131" s="148"/>
      <c r="Q131" s="149"/>
      <c r="R131" s="150"/>
      <c r="S131" s="149"/>
      <c r="T131" s="150"/>
      <c r="U131" s="149"/>
      <c r="W131" s="26">
        <f t="shared" si="84"/>
        <v>0</v>
      </c>
      <c r="X131" s="27">
        <f t="shared" si="72"/>
        <v>0</v>
      </c>
      <c r="Y131" s="28">
        <f t="shared" si="73"/>
        <v>0</v>
      </c>
      <c r="Z131" s="29">
        <f t="shared" si="74"/>
        <v>0</v>
      </c>
      <c r="AA131" s="30">
        <f t="shared" si="75"/>
        <v>0</v>
      </c>
      <c r="AB131" s="31">
        <f t="shared" si="85"/>
        <v>0</v>
      </c>
      <c r="AC131" s="32">
        <f t="shared" si="76"/>
        <v>0</v>
      </c>
      <c r="AD131" s="32">
        <f t="shared" si="77"/>
        <v>0</v>
      </c>
      <c r="AE131" s="32">
        <f t="shared" si="78"/>
        <v>0</v>
      </c>
      <c r="AF131" s="33">
        <f t="shared" si="79"/>
        <v>0</v>
      </c>
      <c r="AG131" s="73">
        <f t="shared" si="86"/>
        <v>0</v>
      </c>
      <c r="AH131" s="74">
        <f t="shared" si="80"/>
        <v>0</v>
      </c>
      <c r="AI131" s="75">
        <f t="shared" si="81"/>
        <v>0</v>
      </c>
      <c r="AJ131" s="76">
        <f t="shared" si="82"/>
        <v>0</v>
      </c>
      <c r="AK131" s="77">
        <f t="shared" si="83"/>
        <v>0</v>
      </c>
    </row>
    <row r="132" spans="1:37" ht="12.75">
      <c r="A132" s="4" t="s">
        <v>14</v>
      </c>
      <c r="B132" s="387" t="s">
        <v>23</v>
      </c>
      <c r="C132" s="387"/>
      <c r="D132" s="17">
        <v>7</v>
      </c>
      <c r="E132" s="149"/>
      <c r="F132" s="150"/>
      <c r="G132" s="149"/>
      <c r="H132" s="150"/>
      <c r="I132" s="149"/>
      <c r="J132" s="148"/>
      <c r="K132" s="149"/>
      <c r="L132" s="150"/>
      <c r="M132" s="149"/>
      <c r="N132" s="150"/>
      <c r="O132" s="149"/>
      <c r="P132" s="148"/>
      <c r="Q132" s="149"/>
      <c r="R132" s="150"/>
      <c r="S132" s="149"/>
      <c r="T132" s="150"/>
      <c r="U132" s="149"/>
      <c r="W132" s="26">
        <f t="shared" si="84"/>
        <v>0</v>
      </c>
      <c r="X132" s="27">
        <f t="shared" si="72"/>
        <v>0</v>
      </c>
      <c r="Y132" s="28">
        <f t="shared" si="73"/>
        <v>0</v>
      </c>
      <c r="Z132" s="29">
        <f t="shared" si="74"/>
        <v>0</v>
      </c>
      <c r="AA132" s="30">
        <f t="shared" si="75"/>
        <v>0</v>
      </c>
      <c r="AB132" s="31">
        <f t="shared" si="85"/>
        <v>0</v>
      </c>
      <c r="AC132" s="32">
        <f t="shared" si="76"/>
        <v>0</v>
      </c>
      <c r="AD132" s="32">
        <f t="shared" si="77"/>
        <v>0</v>
      </c>
      <c r="AE132" s="32">
        <f t="shared" si="78"/>
        <v>0</v>
      </c>
      <c r="AF132" s="33">
        <f t="shared" si="79"/>
        <v>0</v>
      </c>
      <c r="AG132" s="73">
        <f t="shared" si="86"/>
        <v>0</v>
      </c>
      <c r="AH132" s="74">
        <f t="shared" si="80"/>
        <v>0</v>
      </c>
      <c r="AI132" s="75">
        <f t="shared" si="81"/>
        <v>0</v>
      </c>
      <c r="AJ132" s="76">
        <f t="shared" si="82"/>
        <v>0</v>
      </c>
      <c r="AK132" s="77">
        <f t="shared" si="83"/>
        <v>0</v>
      </c>
    </row>
    <row r="133" spans="1:37" ht="12.75">
      <c r="A133" s="4" t="s">
        <v>15</v>
      </c>
      <c r="B133" s="387" t="s">
        <v>31</v>
      </c>
      <c r="C133" s="387"/>
      <c r="D133" s="17">
        <v>18</v>
      </c>
      <c r="E133" s="149"/>
      <c r="F133" s="150"/>
      <c r="G133" s="149"/>
      <c r="H133" s="150"/>
      <c r="I133" s="149"/>
      <c r="J133" s="148"/>
      <c r="K133" s="149"/>
      <c r="L133" s="150"/>
      <c r="M133" s="149"/>
      <c r="N133" s="150"/>
      <c r="O133" s="149"/>
      <c r="P133" s="148"/>
      <c r="Q133" s="149"/>
      <c r="R133" s="150"/>
      <c r="S133" s="149"/>
      <c r="T133" s="150"/>
      <c r="U133" s="149"/>
      <c r="W133" s="26">
        <f t="shared" si="84"/>
        <v>0</v>
      </c>
      <c r="X133" s="27">
        <f t="shared" si="72"/>
        <v>0</v>
      </c>
      <c r="Y133" s="28">
        <f t="shared" si="73"/>
        <v>0</v>
      </c>
      <c r="Z133" s="29">
        <f t="shared" si="74"/>
        <v>0</v>
      </c>
      <c r="AA133" s="30">
        <f t="shared" si="75"/>
        <v>0</v>
      </c>
      <c r="AB133" s="31">
        <f t="shared" si="85"/>
        <v>0</v>
      </c>
      <c r="AC133" s="32">
        <f t="shared" si="76"/>
        <v>0</v>
      </c>
      <c r="AD133" s="32">
        <f t="shared" si="77"/>
        <v>0</v>
      </c>
      <c r="AE133" s="32">
        <f t="shared" si="78"/>
        <v>0</v>
      </c>
      <c r="AF133" s="33">
        <f t="shared" si="79"/>
        <v>0</v>
      </c>
      <c r="AG133" s="73">
        <f t="shared" si="86"/>
        <v>0</v>
      </c>
      <c r="AH133" s="74">
        <f t="shared" si="80"/>
        <v>0</v>
      </c>
      <c r="AI133" s="75">
        <f t="shared" si="81"/>
        <v>0</v>
      </c>
      <c r="AJ133" s="76">
        <f t="shared" si="82"/>
        <v>0</v>
      </c>
      <c r="AK133" s="77">
        <f t="shared" si="83"/>
        <v>0</v>
      </c>
    </row>
    <row r="134" spans="1:37" ht="12.75">
      <c r="A134" s="4" t="s">
        <v>16</v>
      </c>
      <c r="B134" s="387" t="s">
        <v>32</v>
      </c>
      <c r="C134" s="387"/>
      <c r="D134" s="17">
        <v>10</v>
      </c>
      <c r="E134" s="149"/>
      <c r="F134" s="150"/>
      <c r="G134" s="149"/>
      <c r="H134" s="150"/>
      <c r="I134" s="149"/>
      <c r="J134" s="148"/>
      <c r="K134" s="149"/>
      <c r="L134" s="150"/>
      <c r="M134" s="149"/>
      <c r="N134" s="150"/>
      <c r="O134" s="149"/>
      <c r="P134" s="148"/>
      <c r="Q134" s="149"/>
      <c r="R134" s="150"/>
      <c r="S134" s="149"/>
      <c r="T134" s="150"/>
      <c r="U134" s="149"/>
      <c r="W134" s="26">
        <f t="shared" si="84"/>
        <v>0</v>
      </c>
      <c r="X134" s="27">
        <f>+F134*$D134</f>
        <v>0</v>
      </c>
      <c r="Y134" s="28">
        <f t="shared" si="73"/>
        <v>0</v>
      </c>
      <c r="Z134" s="29">
        <f t="shared" si="74"/>
        <v>0</v>
      </c>
      <c r="AA134" s="30">
        <f t="shared" si="75"/>
        <v>0</v>
      </c>
      <c r="AB134" s="31">
        <f t="shared" si="85"/>
        <v>0</v>
      </c>
      <c r="AC134" s="32">
        <f t="shared" si="76"/>
        <v>0</v>
      </c>
      <c r="AD134" s="32">
        <f t="shared" si="77"/>
        <v>0</v>
      </c>
      <c r="AE134" s="32">
        <f t="shared" si="78"/>
        <v>0</v>
      </c>
      <c r="AF134" s="33">
        <f t="shared" si="79"/>
        <v>0</v>
      </c>
      <c r="AG134" s="73">
        <f t="shared" si="86"/>
        <v>0</v>
      </c>
      <c r="AH134" s="74">
        <f t="shared" si="80"/>
        <v>0</v>
      </c>
      <c r="AI134" s="75">
        <f t="shared" si="81"/>
        <v>0</v>
      </c>
      <c r="AJ134" s="76">
        <f t="shared" si="82"/>
        <v>0</v>
      </c>
      <c r="AK134" s="77">
        <f t="shared" si="83"/>
        <v>0</v>
      </c>
    </row>
    <row r="135" spans="1:37" ht="12.75">
      <c r="A135" s="4" t="s">
        <v>17</v>
      </c>
      <c r="B135" s="387" t="s">
        <v>33</v>
      </c>
      <c r="C135" s="387"/>
      <c r="D135" s="17">
        <v>10</v>
      </c>
      <c r="E135" s="149"/>
      <c r="F135" s="150"/>
      <c r="G135" s="149"/>
      <c r="H135" s="150"/>
      <c r="I135" s="149"/>
      <c r="J135" s="148"/>
      <c r="K135" s="149"/>
      <c r="L135" s="150"/>
      <c r="M135" s="149"/>
      <c r="N135" s="150"/>
      <c r="O135" s="149"/>
      <c r="P135" s="148"/>
      <c r="Q135" s="149"/>
      <c r="R135" s="150"/>
      <c r="S135" s="149"/>
      <c r="T135" s="150"/>
      <c r="U135" s="149"/>
      <c r="W135" s="26">
        <f t="shared" si="84"/>
        <v>0</v>
      </c>
      <c r="X135" s="27">
        <f t="shared" si="72"/>
        <v>0</v>
      </c>
      <c r="Y135" s="28">
        <f t="shared" si="73"/>
        <v>0</v>
      </c>
      <c r="Z135" s="29">
        <f t="shared" si="74"/>
        <v>0</v>
      </c>
      <c r="AA135" s="30">
        <f t="shared" si="75"/>
        <v>0</v>
      </c>
      <c r="AB135" s="31">
        <f t="shared" si="85"/>
        <v>0</v>
      </c>
      <c r="AC135" s="32">
        <f t="shared" si="76"/>
        <v>0</v>
      </c>
      <c r="AD135" s="32">
        <f t="shared" si="77"/>
        <v>0</v>
      </c>
      <c r="AE135" s="32">
        <f t="shared" si="78"/>
        <v>0</v>
      </c>
      <c r="AF135" s="33">
        <f t="shared" si="79"/>
        <v>0</v>
      </c>
      <c r="AG135" s="73">
        <f t="shared" si="86"/>
        <v>0</v>
      </c>
      <c r="AH135" s="74">
        <f t="shared" si="80"/>
        <v>0</v>
      </c>
      <c r="AI135" s="75">
        <f t="shared" si="81"/>
        <v>0</v>
      </c>
      <c r="AJ135" s="76">
        <f t="shared" si="82"/>
        <v>0</v>
      </c>
      <c r="AK135" s="77">
        <f t="shared" si="83"/>
        <v>0</v>
      </c>
    </row>
    <row r="136" spans="1:37" ht="12.75">
      <c r="A136" s="4" t="s">
        <v>18</v>
      </c>
      <c r="B136" s="387" t="s">
        <v>34</v>
      </c>
      <c r="C136" s="387"/>
      <c r="D136" s="17">
        <v>10</v>
      </c>
      <c r="E136" s="149"/>
      <c r="F136" s="150"/>
      <c r="G136" s="149"/>
      <c r="H136" s="150"/>
      <c r="I136" s="149"/>
      <c r="J136" s="148"/>
      <c r="K136" s="149"/>
      <c r="L136" s="150"/>
      <c r="M136" s="149"/>
      <c r="N136" s="150"/>
      <c r="O136" s="149"/>
      <c r="P136" s="148"/>
      <c r="Q136" s="149"/>
      <c r="R136" s="150"/>
      <c r="S136" s="149"/>
      <c r="T136" s="150"/>
      <c r="U136" s="149"/>
      <c r="W136" s="26">
        <f t="shared" si="84"/>
        <v>0</v>
      </c>
      <c r="X136" s="27">
        <f t="shared" si="72"/>
        <v>0</v>
      </c>
      <c r="Y136" s="28">
        <f t="shared" si="73"/>
        <v>0</v>
      </c>
      <c r="Z136" s="29">
        <f t="shared" si="74"/>
        <v>0</v>
      </c>
      <c r="AA136" s="30">
        <f t="shared" si="75"/>
        <v>0</v>
      </c>
      <c r="AB136" s="31">
        <f t="shared" si="85"/>
        <v>0</v>
      </c>
      <c r="AC136" s="32">
        <f t="shared" si="76"/>
        <v>0</v>
      </c>
      <c r="AD136" s="32">
        <f t="shared" si="77"/>
        <v>0</v>
      </c>
      <c r="AE136" s="32">
        <f t="shared" si="78"/>
        <v>0</v>
      </c>
      <c r="AF136" s="33">
        <f t="shared" si="79"/>
        <v>0</v>
      </c>
      <c r="AG136" s="73">
        <f t="shared" si="86"/>
        <v>0</v>
      </c>
      <c r="AH136" s="74">
        <f t="shared" si="80"/>
        <v>0</v>
      </c>
      <c r="AI136" s="75">
        <f t="shared" si="81"/>
        <v>0</v>
      </c>
      <c r="AJ136" s="76">
        <f t="shared" si="82"/>
        <v>0</v>
      </c>
      <c r="AK136" s="77">
        <f t="shared" si="83"/>
        <v>0</v>
      </c>
    </row>
    <row r="137" spans="1:37" ht="12.75">
      <c r="A137" s="4" t="s">
        <v>19</v>
      </c>
      <c r="B137" s="387" t="s">
        <v>35</v>
      </c>
      <c r="C137" s="387"/>
      <c r="D137" s="17">
        <v>8</v>
      </c>
      <c r="E137" s="149"/>
      <c r="F137" s="150"/>
      <c r="G137" s="149"/>
      <c r="H137" s="150"/>
      <c r="I137" s="149"/>
      <c r="J137" s="148"/>
      <c r="K137" s="149"/>
      <c r="L137" s="150"/>
      <c r="M137" s="149"/>
      <c r="N137" s="150"/>
      <c r="O137" s="149"/>
      <c r="P137" s="148"/>
      <c r="Q137" s="149"/>
      <c r="R137" s="150"/>
      <c r="S137" s="149"/>
      <c r="T137" s="150"/>
      <c r="U137" s="149"/>
      <c r="W137" s="26">
        <f t="shared" si="84"/>
        <v>0</v>
      </c>
      <c r="X137" s="27">
        <f t="shared" si="72"/>
        <v>0</v>
      </c>
      <c r="Y137" s="28">
        <f t="shared" si="73"/>
        <v>0</v>
      </c>
      <c r="Z137" s="29">
        <f t="shared" si="74"/>
        <v>0</v>
      </c>
      <c r="AA137" s="30">
        <f t="shared" si="75"/>
        <v>0</v>
      </c>
      <c r="AB137" s="31">
        <f t="shared" si="85"/>
        <v>0</v>
      </c>
      <c r="AC137" s="32">
        <f t="shared" si="76"/>
        <v>0</v>
      </c>
      <c r="AD137" s="32">
        <f t="shared" si="77"/>
        <v>0</v>
      </c>
      <c r="AE137" s="32">
        <f t="shared" si="78"/>
        <v>0</v>
      </c>
      <c r="AF137" s="33">
        <f t="shared" si="79"/>
        <v>0</v>
      </c>
      <c r="AG137" s="73">
        <f t="shared" si="86"/>
        <v>0</v>
      </c>
      <c r="AH137" s="74">
        <f t="shared" si="80"/>
        <v>0</v>
      </c>
      <c r="AI137" s="75">
        <f t="shared" si="81"/>
        <v>0</v>
      </c>
      <c r="AJ137" s="76">
        <f t="shared" si="82"/>
        <v>0</v>
      </c>
      <c r="AK137" s="77">
        <f t="shared" si="83"/>
        <v>0</v>
      </c>
    </row>
    <row r="138" spans="1:37" ht="13.5" thickBot="1">
      <c r="A138" s="4" t="s">
        <v>20</v>
      </c>
      <c r="B138" s="387" t="s">
        <v>36</v>
      </c>
      <c r="C138" s="387"/>
      <c r="D138" s="17">
        <v>5</v>
      </c>
      <c r="E138" s="149"/>
      <c r="F138" s="150"/>
      <c r="G138" s="149"/>
      <c r="H138" s="150"/>
      <c r="I138" s="149"/>
      <c r="J138" s="148"/>
      <c r="K138" s="149"/>
      <c r="L138" s="150"/>
      <c r="M138" s="149"/>
      <c r="N138" s="150"/>
      <c r="O138" s="149"/>
      <c r="P138" s="148"/>
      <c r="Q138" s="149"/>
      <c r="R138" s="150"/>
      <c r="S138" s="149"/>
      <c r="T138" s="150"/>
      <c r="U138" s="149"/>
      <c r="W138" s="34">
        <f t="shared" si="84"/>
        <v>0</v>
      </c>
      <c r="X138" s="35">
        <f t="shared" si="72"/>
        <v>0</v>
      </c>
      <c r="Y138" s="36">
        <f t="shared" si="73"/>
        <v>0</v>
      </c>
      <c r="Z138" s="37">
        <f t="shared" si="74"/>
        <v>0</v>
      </c>
      <c r="AA138" s="38">
        <f t="shared" si="75"/>
        <v>0</v>
      </c>
      <c r="AB138" s="39">
        <f t="shared" si="85"/>
        <v>0</v>
      </c>
      <c r="AC138" s="40">
        <f t="shared" si="76"/>
        <v>0</v>
      </c>
      <c r="AD138" s="40">
        <f t="shared" si="77"/>
        <v>0</v>
      </c>
      <c r="AE138" s="40">
        <f t="shared" si="78"/>
        <v>0</v>
      </c>
      <c r="AF138" s="41">
        <f t="shared" si="79"/>
        <v>0</v>
      </c>
      <c r="AG138" s="78">
        <f t="shared" si="86"/>
        <v>0</v>
      </c>
      <c r="AH138" s="79">
        <f t="shared" si="80"/>
        <v>0</v>
      </c>
      <c r="AI138" s="80">
        <f t="shared" si="81"/>
        <v>0</v>
      </c>
      <c r="AJ138" s="81">
        <f t="shared" si="82"/>
        <v>0</v>
      </c>
      <c r="AK138" s="82">
        <f t="shared" si="83"/>
        <v>0</v>
      </c>
    </row>
    <row r="139" spans="1:37" ht="13.5" thickBot="1">
      <c r="A139" s="404"/>
      <c r="B139" s="405"/>
      <c r="C139" s="405"/>
      <c r="D139" s="406"/>
      <c r="E139" s="134" t="str">
        <f>IF(E123&gt;10,"ERROR",IF(E124&gt;10,"ERROR",IF(E125&gt;10,"ERROR",IF(E126&gt;10,"ERROR",IF(E127&gt;10,"ERROR",IF(E128&gt;10,"ERROR",IF(E129&gt;10,"ERROR",IF(E130&gt;10,"ERROR"," "))))))))</f>
        <v> </v>
      </c>
      <c r="F139" s="134" t="str">
        <f>IF(F123&gt;10,"ERROR",IF(F124&gt;10,"ERROR",IF(F125&gt;10,"ERROR",IF(F126&gt;10,"ERROR",IF(F127&gt;10,"ERROR",IF(F128&gt;10,"ERROR",IF(F129&gt;10,"ERROR",IF(F130&gt;10,"ERROR"," "))))))))</f>
        <v> </v>
      </c>
      <c r="G139" s="134" t="str">
        <f>IF(G123&gt;10,"ERROR",IF(G124&gt;10,"ERROR",IF(G125&gt;10,"ERROR",IF(G126&gt;10,"ERROR",IF(G127&gt;10,"ERROR",IF(G128&gt;10,"ERROR",IF(G129&gt;10,"ERROR",IF(G130&gt;10,"ERROR"," "))))))))</f>
        <v> </v>
      </c>
      <c r="H139" s="134" t="str">
        <f>IF(H123&gt;10,"ERROR",IF(H124&gt;10,"ERROR",IF(H125&gt;10,"ERROR",IF(H126&gt;10,"ERROR",IF(H127&gt;10,"ERROR",IF(H128&gt;10,"ERROR",IF(H129&gt;10,"ERROR",IF(H130&gt;10,"ERROR"," "))))))))</f>
        <v> </v>
      </c>
      <c r="I139" s="134" t="str">
        <f>IF(I123&gt;10,"ERROR",IF(I124&gt;10,"ERROR",IF(I125&gt;10,"ERROR",IF(I126&gt;10,"ERROR",IF(I127&gt;10,"ERROR",IF(I128&gt;10,"ERROR",IF(I129&gt;10,"ERROR",IF(I130&gt;10,"ERROR"," "))))))))</f>
        <v> </v>
      </c>
      <c r="K139" s="134" t="str">
        <f>IF(K123&gt;10,"ERROR",IF(K124&gt;10,"ERROR",IF(K125&gt;10,"ERROR",IF(K126&gt;10,"ERROR",IF(K127&gt;10,"ERROR",IF(K128&gt;10,"ERROR",IF(K129&gt;10,"ERROR",IF(K130&gt;10,"ERROR"," "))))))))</f>
        <v> </v>
      </c>
      <c r="L139" s="134" t="str">
        <f>IF(L123&gt;10,"ERROR",IF(L124&gt;10,"ERROR",IF(L125&gt;10,"ERROR",IF(L126&gt;10,"ERROR",IF(L127&gt;10,"ERROR",IF(L128&gt;10,"ERROR",IF(L129&gt;10,"ERROR",IF(L130&gt;10,"ERROR"," "))))))))</f>
        <v> </v>
      </c>
      <c r="M139" s="134" t="str">
        <f>IF(M123&gt;10,"ERROR",IF(M124&gt;10,"ERROR",IF(M125&gt;10,"ERROR",IF(M126&gt;10,"ERROR",IF(M127&gt;10,"ERROR",IF(M128&gt;10,"ERROR",IF(M129&gt;10,"ERROR",IF(M130&gt;10,"ERROR"," "))))))))</f>
        <v> </v>
      </c>
      <c r="N139" s="134" t="str">
        <f>IF(N123&gt;10,"ERROR",IF(N124&gt;10,"ERROR",IF(N125&gt;10,"ERROR",IF(N126&gt;10,"ERROR",IF(N127&gt;10,"ERROR",IF(N128&gt;10,"ERROR",IF(N129&gt;10,"ERROR",IF(N130&gt;10,"ERROR"," "))))))))</f>
        <v> </v>
      </c>
      <c r="O139" s="134" t="str">
        <f>IF(O123&gt;10,"ERROR",IF(O124&gt;10,"ERROR",IF(O125&gt;10,"ERROR",IF(O126&gt;10,"ERROR",IF(O127&gt;10,"ERROR",IF(O128&gt;10,"ERROR",IF(O129&gt;10,"ERROR",IF(O130&gt;10,"ERROR"," "))))))))</f>
        <v> </v>
      </c>
      <c r="Q139" s="134" t="str">
        <f>IF(Q123&gt;10,"ERROR",IF(Q124&gt;10,"ERROR",IF(Q125&gt;10,"ERROR",IF(Q126&gt;10,"ERROR",IF(Q127&gt;10,"ERROR",IF(Q128&gt;10,"ERROR",IF(Q129&gt;10,"ERROR",IF(Q130&gt;10,"ERROR"," "))))))))</f>
        <v> </v>
      </c>
      <c r="R139" s="134" t="str">
        <f>IF(R123&gt;10,"ERROR",IF(R124&gt;10,"ERROR",IF(R125&gt;10,"ERROR",IF(R126&gt;10,"ERROR",IF(R127&gt;10,"ERROR",IF(R128&gt;10,"ERROR",IF(R129&gt;10,"ERROR",IF(R130&gt;10,"ERROR"," "))))))))</f>
        <v> </v>
      </c>
      <c r="S139" s="134" t="str">
        <f>IF(S123&gt;10,"ERROR",IF(S124&gt;10,"ERROR",IF(S125&gt;10,"ERROR",IF(S126&gt;10,"ERROR",IF(S127&gt;10,"ERROR",IF(S128&gt;10,"ERROR",IF(S129&gt;10,"ERROR",IF(S130&gt;10,"ERROR"," "))))))))</f>
        <v> </v>
      </c>
      <c r="T139" s="134" t="str">
        <f>IF(T123&gt;10,"ERROR",IF(T124&gt;10,"ERROR",IF(T125&gt;10,"ERROR",IF(T126&gt;10,"ERROR",IF(T127&gt;10,"ERROR",IF(T128&gt;10,"ERROR",IF(T129&gt;10,"ERROR",IF(T130&gt;10,"ERROR"," "))))))))</f>
        <v> </v>
      </c>
      <c r="U139" s="134" t="str">
        <f>IF(U123&gt;10,"ERROR",IF(U124&gt;10,"ERROR",IF(U125&gt;10,"ERROR",IF(U126&gt;10,"ERROR",IF(U127&gt;10,"ERROR",IF(U128&gt;10,"ERROR",IF(U129&gt;10,"ERROR",IF(U130&gt;10,"ERROR"," "))))))))</f>
        <v> </v>
      </c>
      <c r="W139" s="42">
        <f aca="true" t="shared" si="87" ref="W139:AK139">SUM(W123:W138)</f>
        <v>0</v>
      </c>
      <c r="X139" s="43">
        <f t="shared" si="87"/>
        <v>0</v>
      </c>
      <c r="Y139" s="43">
        <f t="shared" si="87"/>
        <v>0</v>
      </c>
      <c r="Z139" s="43">
        <f t="shared" si="87"/>
        <v>0</v>
      </c>
      <c r="AA139" s="44">
        <f t="shared" si="87"/>
        <v>0</v>
      </c>
      <c r="AB139" s="42">
        <f t="shared" si="87"/>
        <v>0</v>
      </c>
      <c r="AC139" s="43">
        <f t="shared" si="87"/>
        <v>0</v>
      </c>
      <c r="AD139" s="43">
        <f t="shared" si="87"/>
        <v>0</v>
      </c>
      <c r="AE139" s="43">
        <f t="shared" si="87"/>
        <v>0</v>
      </c>
      <c r="AF139" s="44">
        <f t="shared" si="87"/>
        <v>0</v>
      </c>
      <c r="AG139" s="45">
        <f t="shared" si="87"/>
        <v>0</v>
      </c>
      <c r="AH139" s="46">
        <f t="shared" si="87"/>
        <v>0</v>
      </c>
      <c r="AI139" s="46">
        <f t="shared" si="87"/>
        <v>0</v>
      </c>
      <c r="AJ139" s="46">
        <f t="shared" si="87"/>
        <v>0</v>
      </c>
      <c r="AK139" s="47">
        <f t="shared" si="87"/>
        <v>0</v>
      </c>
    </row>
    <row r="140" spans="8:37" ht="12.75">
      <c r="H140" s="135"/>
      <c r="I140" s="135"/>
      <c r="W140" s="49" t="s">
        <v>96</v>
      </c>
      <c r="X140" s="50"/>
      <c r="Y140" s="50"/>
      <c r="Z140" s="50"/>
      <c r="AA140" s="164">
        <f>IF($C$5=3,(+SUM(W139+X139+Y139)/3),"0")</f>
        <v>0</v>
      </c>
      <c r="AB140" s="49" t="s">
        <v>103</v>
      </c>
      <c r="AC140" s="50"/>
      <c r="AD140" s="50"/>
      <c r="AE140" s="50"/>
      <c r="AF140" s="164">
        <f>IF($C$5=3,(+SUM(AB139+AC139+AD139)/3),"0")</f>
        <v>0</v>
      </c>
      <c r="AG140" s="49" t="s">
        <v>105</v>
      </c>
      <c r="AH140" s="50"/>
      <c r="AI140" s="50"/>
      <c r="AJ140" s="50"/>
      <c r="AK140" s="164">
        <f>IF($C$5=3,(+SUM(AG139+AH139+AI139)/3),"0")</f>
        <v>0</v>
      </c>
    </row>
    <row r="141" spans="3:37" ht="13.5" thickBot="1">
      <c r="C141" s="56"/>
      <c r="W141" s="51" t="s">
        <v>97</v>
      </c>
      <c r="X141" s="52"/>
      <c r="Y141" s="52"/>
      <c r="Z141" s="52"/>
      <c r="AA141" s="165" t="str">
        <f>IF($C$5=5,(+SUM(W139+X139+Y139+Z139+AA139)/5),"0")</f>
        <v>0</v>
      </c>
      <c r="AB141" s="51" t="s">
        <v>104</v>
      </c>
      <c r="AC141" s="52"/>
      <c r="AD141" s="52"/>
      <c r="AE141" s="52"/>
      <c r="AF141" s="165" t="str">
        <f>IF($C$5=5,(+SUM(AB139+AC139+AD139+AE139+AF139)/5),"0")</f>
        <v>0</v>
      </c>
      <c r="AG141" s="51" t="s">
        <v>106</v>
      </c>
      <c r="AH141" s="52"/>
      <c r="AI141" s="52"/>
      <c r="AJ141" s="52"/>
      <c r="AK141" s="166" t="str">
        <f>IF($C$5=5,(+SUM(AG139+AH139+AI139+AJ139+AK139)/5),"0")</f>
        <v>0</v>
      </c>
    </row>
    <row r="142" spans="2:37" ht="13.5" thickBot="1">
      <c r="B142" s="333" t="s">
        <v>120</v>
      </c>
      <c r="C142" s="334">
        <f>+'MENU PRINCIPAL'!B34</f>
        <v>7</v>
      </c>
      <c r="Y142" s="53" t="s">
        <v>94</v>
      </c>
      <c r="Z142" s="54"/>
      <c r="AA142" s="54"/>
      <c r="AB142" s="54"/>
      <c r="AC142" s="55"/>
      <c r="AD142" s="57">
        <f>SUM(AA140,AF140,AK140)-MIN(AA140,AF140,AK140)</f>
        <v>0</v>
      </c>
      <c r="AF142" s="53" t="s">
        <v>95</v>
      </c>
      <c r="AG142" s="54"/>
      <c r="AH142" s="54"/>
      <c r="AI142" s="54"/>
      <c r="AJ142" s="55"/>
      <c r="AK142" s="57">
        <f>SUM(AA141,AF141,AK141)-MIN(AA141,AF141,AK141)</f>
        <v>0</v>
      </c>
    </row>
    <row r="143" spans="1:37" ht="15.75" thickBot="1">
      <c r="A143" s="101"/>
      <c r="B143" s="331">
        <f>+'MENU PRINCIPAL'!C34</f>
        <v>0</v>
      </c>
      <c r="C143" s="332">
        <f>+'MENU PRINCIPAL'!D34</f>
        <v>0</v>
      </c>
      <c r="E143" s="83"/>
      <c r="F143" s="96"/>
      <c r="G143" s="96"/>
      <c r="H143" s="96"/>
      <c r="I143" s="96"/>
      <c r="J143" s="97"/>
      <c r="K143" s="96"/>
      <c r="L143" s="96"/>
      <c r="M143" s="96"/>
      <c r="N143" s="96"/>
      <c r="O143" s="96"/>
      <c r="P143" s="98"/>
      <c r="Q143" s="96"/>
      <c r="R143" s="96"/>
      <c r="S143" s="96"/>
      <c r="T143" s="96"/>
      <c r="U143" s="96"/>
      <c r="W143" s="143"/>
      <c r="X143" s="170"/>
      <c r="Y143" s="93"/>
      <c r="Z143" s="93"/>
      <c r="AA143" s="93"/>
      <c r="AB143" s="96"/>
      <c r="AC143" s="93"/>
      <c r="AD143" s="93"/>
      <c r="AE143" s="93"/>
      <c r="AF143" s="93"/>
      <c r="AG143" s="93"/>
      <c r="AH143" s="93"/>
      <c r="AI143" s="93"/>
      <c r="AJ143" s="93"/>
      <c r="AK143" s="96"/>
    </row>
    <row r="144" spans="1:37" ht="13.5" thickBot="1">
      <c r="A144" s="9" t="s">
        <v>4</v>
      </c>
      <c r="B144" s="410" t="s">
        <v>1</v>
      </c>
      <c r="C144" s="410"/>
      <c r="D144" s="102" t="s">
        <v>3</v>
      </c>
      <c r="E144" s="346" t="s">
        <v>79</v>
      </c>
      <c r="F144" s="411"/>
      <c r="G144" s="411"/>
      <c r="H144" s="411"/>
      <c r="I144" s="412"/>
      <c r="J144" s="175"/>
      <c r="K144" s="413" t="s">
        <v>79</v>
      </c>
      <c r="L144" s="347"/>
      <c r="M144" s="347"/>
      <c r="N144" s="347"/>
      <c r="O144" s="414"/>
      <c r="P144" s="175"/>
      <c r="Q144" s="413" t="s">
        <v>79</v>
      </c>
      <c r="R144" s="347"/>
      <c r="S144" s="347"/>
      <c r="T144" s="347"/>
      <c r="U144" s="348"/>
      <c r="W144" s="407" t="s">
        <v>78</v>
      </c>
      <c r="X144" s="408"/>
      <c r="Y144" s="408"/>
      <c r="Z144" s="408"/>
      <c r="AA144" s="408"/>
      <c r="AB144" s="408"/>
      <c r="AC144" s="408"/>
      <c r="AD144" s="408"/>
      <c r="AE144" s="408"/>
      <c r="AF144" s="408"/>
      <c r="AG144" s="408"/>
      <c r="AH144" s="408"/>
      <c r="AI144" s="408"/>
      <c r="AJ144" s="408"/>
      <c r="AK144" s="409"/>
    </row>
    <row r="145" spans="1:39" ht="12.75">
      <c r="A145" s="4" t="s">
        <v>5</v>
      </c>
      <c r="B145" s="387" t="s">
        <v>21</v>
      </c>
      <c r="C145" s="387"/>
      <c r="D145" s="17">
        <v>1</v>
      </c>
      <c r="E145" s="173"/>
      <c r="F145" s="174"/>
      <c r="G145" s="173"/>
      <c r="H145" s="174"/>
      <c r="I145" s="173"/>
      <c r="J145" s="148"/>
      <c r="K145" s="173"/>
      <c r="L145" s="174"/>
      <c r="M145" s="173"/>
      <c r="N145" s="174"/>
      <c r="O145" s="173"/>
      <c r="P145" s="148"/>
      <c r="Q145" s="173"/>
      <c r="R145" s="174"/>
      <c r="S145" s="173"/>
      <c r="T145" s="174"/>
      <c r="U145" s="173"/>
      <c r="W145" s="18">
        <f>+E145*$D145</f>
        <v>0</v>
      </c>
      <c r="X145" s="19">
        <f aca="true" t="shared" si="88" ref="X145:X160">+F145*$D145</f>
        <v>0</v>
      </c>
      <c r="Y145" s="20">
        <f aca="true" t="shared" si="89" ref="Y145:Y160">+G145*$D145</f>
        <v>0</v>
      </c>
      <c r="Z145" s="21">
        <f aca="true" t="shared" si="90" ref="Z145:Z160">+H145*$D145</f>
        <v>0</v>
      </c>
      <c r="AA145" s="22">
        <f aca="true" t="shared" si="91" ref="AA145:AA160">+I145*$D145</f>
        <v>0</v>
      </c>
      <c r="AB145" s="23">
        <f>+K145*$D145</f>
        <v>0</v>
      </c>
      <c r="AC145" s="24">
        <f aca="true" t="shared" si="92" ref="AC145:AC160">+L145*$D145</f>
        <v>0</v>
      </c>
      <c r="AD145" s="24">
        <f aca="true" t="shared" si="93" ref="AD145:AD160">+M145*$D145</f>
        <v>0</v>
      </c>
      <c r="AE145" s="24">
        <f aca="true" t="shared" si="94" ref="AE145:AE160">+N145*$D145</f>
        <v>0</v>
      </c>
      <c r="AF145" s="25">
        <f aca="true" t="shared" si="95" ref="AF145:AF160">+O145*$D145</f>
        <v>0</v>
      </c>
      <c r="AG145" s="68">
        <f>+Q145*$D145</f>
        <v>0</v>
      </c>
      <c r="AH145" s="69">
        <f aca="true" t="shared" si="96" ref="AH145:AH160">+R145*$D145</f>
        <v>0</v>
      </c>
      <c r="AI145" s="70">
        <f aca="true" t="shared" si="97" ref="AI145:AI160">+S145*$D145</f>
        <v>0</v>
      </c>
      <c r="AJ145" s="71">
        <f aca="true" t="shared" si="98" ref="AJ145:AJ160">+T145*$D145</f>
        <v>0</v>
      </c>
      <c r="AK145" s="72">
        <f aca="true" t="shared" si="99" ref="AK145:AK160">+U145*$D145</f>
        <v>0</v>
      </c>
      <c r="AM145" s="217"/>
    </row>
    <row r="146" spans="1:37" ht="12.75">
      <c r="A146" s="4" t="s">
        <v>6</v>
      </c>
      <c r="B146" s="387" t="s">
        <v>22</v>
      </c>
      <c r="C146" s="387"/>
      <c r="D146" s="17">
        <v>2</v>
      </c>
      <c r="E146" s="149"/>
      <c r="F146" s="150"/>
      <c r="G146" s="149"/>
      <c r="H146" s="150"/>
      <c r="I146" s="149"/>
      <c r="J146" s="148"/>
      <c r="K146" s="149"/>
      <c r="L146" s="150"/>
      <c r="M146" s="149"/>
      <c r="N146" s="150"/>
      <c r="O146" s="149"/>
      <c r="P146" s="148"/>
      <c r="Q146" s="149"/>
      <c r="R146" s="150"/>
      <c r="S146" s="149"/>
      <c r="T146" s="150"/>
      <c r="U146" s="149"/>
      <c r="W146" s="26">
        <f aca="true" t="shared" si="100" ref="W146:W160">+E146*$D146</f>
        <v>0</v>
      </c>
      <c r="X146" s="27">
        <f t="shared" si="88"/>
        <v>0</v>
      </c>
      <c r="Y146" s="28">
        <f t="shared" si="89"/>
        <v>0</v>
      </c>
      <c r="Z146" s="29">
        <f t="shared" si="90"/>
        <v>0</v>
      </c>
      <c r="AA146" s="30">
        <f t="shared" si="91"/>
        <v>0</v>
      </c>
      <c r="AB146" s="31">
        <f aca="true" t="shared" si="101" ref="AB146:AB160">+K146*$D146</f>
        <v>0</v>
      </c>
      <c r="AC146" s="32">
        <f t="shared" si="92"/>
        <v>0</v>
      </c>
      <c r="AD146" s="32">
        <f t="shared" si="93"/>
        <v>0</v>
      </c>
      <c r="AE146" s="32">
        <f t="shared" si="94"/>
        <v>0</v>
      </c>
      <c r="AF146" s="33">
        <f t="shared" si="95"/>
        <v>0</v>
      </c>
      <c r="AG146" s="73">
        <f aca="true" t="shared" si="102" ref="AG146:AG160">+Q146*$D146</f>
        <v>0</v>
      </c>
      <c r="AH146" s="74">
        <f t="shared" si="96"/>
        <v>0</v>
      </c>
      <c r="AI146" s="75">
        <f t="shared" si="97"/>
        <v>0</v>
      </c>
      <c r="AJ146" s="76">
        <f t="shared" si="98"/>
        <v>0</v>
      </c>
      <c r="AK146" s="77">
        <f t="shared" si="99"/>
        <v>0</v>
      </c>
    </row>
    <row r="147" spans="1:37" ht="12.75">
      <c r="A147" s="4" t="s">
        <v>7</v>
      </c>
      <c r="B147" s="387" t="s">
        <v>24</v>
      </c>
      <c r="C147" s="387"/>
      <c r="D147" s="17">
        <v>8</v>
      </c>
      <c r="E147" s="149"/>
      <c r="F147" s="150"/>
      <c r="G147" s="149"/>
      <c r="H147" s="150"/>
      <c r="I147" s="149"/>
      <c r="J147" s="148"/>
      <c r="K147" s="149"/>
      <c r="L147" s="150"/>
      <c r="M147" s="149"/>
      <c r="N147" s="150"/>
      <c r="O147" s="149"/>
      <c r="P147" s="148"/>
      <c r="Q147" s="149"/>
      <c r="R147" s="150"/>
      <c r="S147" s="149"/>
      <c r="T147" s="150"/>
      <c r="U147" s="149"/>
      <c r="W147" s="26">
        <f t="shared" si="100"/>
        <v>0</v>
      </c>
      <c r="X147" s="27">
        <f t="shared" si="88"/>
        <v>0</v>
      </c>
      <c r="Y147" s="28">
        <f t="shared" si="89"/>
        <v>0</v>
      </c>
      <c r="Z147" s="29">
        <f t="shared" si="90"/>
        <v>0</v>
      </c>
      <c r="AA147" s="30">
        <f t="shared" si="91"/>
        <v>0</v>
      </c>
      <c r="AB147" s="31">
        <f t="shared" si="101"/>
        <v>0</v>
      </c>
      <c r="AC147" s="32">
        <f t="shared" si="92"/>
        <v>0</v>
      </c>
      <c r="AD147" s="32">
        <f t="shared" si="93"/>
        <v>0</v>
      </c>
      <c r="AE147" s="32">
        <f t="shared" si="94"/>
        <v>0</v>
      </c>
      <c r="AF147" s="33">
        <f t="shared" si="95"/>
        <v>0</v>
      </c>
      <c r="AG147" s="73">
        <f t="shared" si="102"/>
        <v>0</v>
      </c>
      <c r="AH147" s="74">
        <f t="shared" si="96"/>
        <v>0</v>
      </c>
      <c r="AI147" s="75">
        <f t="shared" si="97"/>
        <v>0</v>
      </c>
      <c r="AJ147" s="76">
        <f t="shared" si="98"/>
        <v>0</v>
      </c>
      <c r="AK147" s="77">
        <f t="shared" si="99"/>
        <v>0</v>
      </c>
    </row>
    <row r="148" spans="1:37" ht="12.75">
      <c r="A148" s="4" t="s">
        <v>8</v>
      </c>
      <c r="B148" s="387" t="s">
        <v>25</v>
      </c>
      <c r="C148" s="387"/>
      <c r="D148" s="17">
        <v>6</v>
      </c>
      <c r="E148" s="149"/>
      <c r="F148" s="150"/>
      <c r="G148" s="149"/>
      <c r="H148" s="150"/>
      <c r="I148" s="149"/>
      <c r="J148" s="148"/>
      <c r="K148" s="149"/>
      <c r="L148" s="150"/>
      <c r="M148" s="149"/>
      <c r="N148" s="150"/>
      <c r="O148" s="149"/>
      <c r="P148" s="148"/>
      <c r="Q148" s="149"/>
      <c r="R148" s="150"/>
      <c r="S148" s="149"/>
      <c r="T148" s="150"/>
      <c r="U148" s="149"/>
      <c r="W148" s="26">
        <f t="shared" si="100"/>
        <v>0</v>
      </c>
      <c r="X148" s="27">
        <f t="shared" si="88"/>
        <v>0</v>
      </c>
      <c r="Y148" s="28">
        <f t="shared" si="89"/>
        <v>0</v>
      </c>
      <c r="Z148" s="29">
        <f t="shared" si="90"/>
        <v>0</v>
      </c>
      <c r="AA148" s="30">
        <f t="shared" si="91"/>
        <v>0</v>
      </c>
      <c r="AB148" s="31">
        <f t="shared" si="101"/>
        <v>0</v>
      </c>
      <c r="AC148" s="32">
        <f t="shared" si="92"/>
        <v>0</v>
      </c>
      <c r="AD148" s="32">
        <f t="shared" si="93"/>
        <v>0</v>
      </c>
      <c r="AE148" s="32">
        <f t="shared" si="94"/>
        <v>0</v>
      </c>
      <c r="AF148" s="33">
        <f t="shared" si="95"/>
        <v>0</v>
      </c>
      <c r="AG148" s="73">
        <f t="shared" si="102"/>
        <v>0</v>
      </c>
      <c r="AH148" s="74">
        <f t="shared" si="96"/>
        <v>0</v>
      </c>
      <c r="AI148" s="75">
        <f t="shared" si="97"/>
        <v>0</v>
      </c>
      <c r="AJ148" s="76">
        <f t="shared" si="98"/>
        <v>0</v>
      </c>
      <c r="AK148" s="77">
        <f t="shared" si="99"/>
        <v>0</v>
      </c>
    </row>
    <row r="149" spans="1:37" ht="12.75">
      <c r="A149" s="4" t="s">
        <v>9</v>
      </c>
      <c r="B149" s="387" t="s">
        <v>26</v>
      </c>
      <c r="C149" s="387"/>
      <c r="D149" s="17">
        <v>2</v>
      </c>
      <c r="E149" s="149"/>
      <c r="F149" s="150"/>
      <c r="G149" s="149"/>
      <c r="H149" s="150"/>
      <c r="I149" s="149"/>
      <c r="J149" s="148"/>
      <c r="K149" s="149"/>
      <c r="L149" s="150"/>
      <c r="M149" s="149"/>
      <c r="N149" s="150"/>
      <c r="O149" s="149"/>
      <c r="P149" s="148"/>
      <c r="Q149" s="149"/>
      <c r="R149" s="150"/>
      <c r="S149" s="149"/>
      <c r="T149" s="150"/>
      <c r="U149" s="149"/>
      <c r="W149" s="26">
        <f t="shared" si="100"/>
        <v>0</v>
      </c>
      <c r="X149" s="27">
        <f t="shared" si="88"/>
        <v>0</v>
      </c>
      <c r="Y149" s="28">
        <f t="shared" si="89"/>
        <v>0</v>
      </c>
      <c r="Z149" s="29">
        <f t="shared" si="90"/>
        <v>0</v>
      </c>
      <c r="AA149" s="30">
        <f t="shared" si="91"/>
        <v>0</v>
      </c>
      <c r="AB149" s="31">
        <f t="shared" si="101"/>
        <v>0</v>
      </c>
      <c r="AC149" s="32">
        <f t="shared" si="92"/>
        <v>0</v>
      </c>
      <c r="AD149" s="32">
        <f t="shared" si="93"/>
        <v>0</v>
      </c>
      <c r="AE149" s="32">
        <f t="shared" si="94"/>
        <v>0</v>
      </c>
      <c r="AF149" s="33">
        <f t="shared" si="95"/>
        <v>0</v>
      </c>
      <c r="AG149" s="73">
        <f t="shared" si="102"/>
        <v>0</v>
      </c>
      <c r="AH149" s="74">
        <f t="shared" si="96"/>
        <v>0</v>
      </c>
      <c r="AI149" s="75">
        <f t="shared" si="97"/>
        <v>0</v>
      </c>
      <c r="AJ149" s="76">
        <f t="shared" si="98"/>
        <v>0</v>
      </c>
      <c r="AK149" s="77">
        <f t="shared" si="99"/>
        <v>0</v>
      </c>
    </row>
    <row r="150" spans="1:37" ht="12.75">
      <c r="A150" s="4" t="s">
        <v>10</v>
      </c>
      <c r="B150" s="387" t="s">
        <v>27</v>
      </c>
      <c r="C150" s="387"/>
      <c r="D150" s="17">
        <v>6</v>
      </c>
      <c r="E150" s="149"/>
      <c r="F150" s="150"/>
      <c r="G150" s="149"/>
      <c r="H150" s="150"/>
      <c r="I150" s="149"/>
      <c r="J150" s="148"/>
      <c r="K150" s="149"/>
      <c r="L150" s="150"/>
      <c r="M150" s="149"/>
      <c r="N150" s="150"/>
      <c r="O150" s="149"/>
      <c r="P150" s="148"/>
      <c r="Q150" s="149"/>
      <c r="R150" s="150"/>
      <c r="S150" s="149"/>
      <c r="T150" s="150"/>
      <c r="U150" s="149"/>
      <c r="W150" s="26">
        <f t="shared" si="100"/>
        <v>0</v>
      </c>
      <c r="X150" s="27">
        <f t="shared" si="88"/>
        <v>0</v>
      </c>
      <c r="Y150" s="28">
        <f t="shared" si="89"/>
        <v>0</v>
      </c>
      <c r="Z150" s="29">
        <f t="shared" si="90"/>
        <v>0</v>
      </c>
      <c r="AA150" s="30">
        <f t="shared" si="91"/>
        <v>0</v>
      </c>
      <c r="AB150" s="31">
        <f t="shared" si="101"/>
        <v>0</v>
      </c>
      <c r="AC150" s="32">
        <f t="shared" si="92"/>
        <v>0</v>
      </c>
      <c r="AD150" s="32">
        <f t="shared" si="93"/>
        <v>0</v>
      </c>
      <c r="AE150" s="32">
        <f t="shared" si="94"/>
        <v>0</v>
      </c>
      <c r="AF150" s="33">
        <f t="shared" si="95"/>
        <v>0</v>
      </c>
      <c r="AG150" s="73">
        <f t="shared" si="102"/>
        <v>0</v>
      </c>
      <c r="AH150" s="74">
        <f t="shared" si="96"/>
        <v>0</v>
      </c>
      <c r="AI150" s="75">
        <f t="shared" si="97"/>
        <v>0</v>
      </c>
      <c r="AJ150" s="76">
        <f t="shared" si="98"/>
        <v>0</v>
      </c>
      <c r="AK150" s="77">
        <f t="shared" si="99"/>
        <v>0</v>
      </c>
    </row>
    <row r="151" spans="1:37" ht="12.75">
      <c r="A151" s="4" t="s">
        <v>11</v>
      </c>
      <c r="B151" s="387" t="s">
        <v>28</v>
      </c>
      <c r="C151" s="387"/>
      <c r="D151" s="17">
        <v>12</v>
      </c>
      <c r="E151" s="149"/>
      <c r="F151" s="150"/>
      <c r="G151" s="149"/>
      <c r="H151" s="150"/>
      <c r="I151" s="149"/>
      <c r="J151" s="148"/>
      <c r="K151" s="149"/>
      <c r="L151" s="150"/>
      <c r="M151" s="149"/>
      <c r="N151" s="150"/>
      <c r="O151" s="149"/>
      <c r="P151" s="148"/>
      <c r="Q151" s="149"/>
      <c r="R151" s="150"/>
      <c r="S151" s="149"/>
      <c r="T151" s="150"/>
      <c r="U151" s="149"/>
      <c r="W151" s="26">
        <f t="shared" si="100"/>
        <v>0</v>
      </c>
      <c r="X151" s="27">
        <f t="shared" si="88"/>
        <v>0</v>
      </c>
      <c r="Y151" s="28">
        <f t="shared" si="89"/>
        <v>0</v>
      </c>
      <c r="Z151" s="29">
        <f t="shared" si="90"/>
        <v>0</v>
      </c>
      <c r="AA151" s="30">
        <f t="shared" si="91"/>
        <v>0</v>
      </c>
      <c r="AB151" s="31">
        <f t="shared" si="101"/>
        <v>0</v>
      </c>
      <c r="AC151" s="32">
        <f t="shared" si="92"/>
        <v>0</v>
      </c>
      <c r="AD151" s="32">
        <f t="shared" si="93"/>
        <v>0</v>
      </c>
      <c r="AE151" s="32">
        <f t="shared" si="94"/>
        <v>0</v>
      </c>
      <c r="AF151" s="33">
        <f t="shared" si="95"/>
        <v>0</v>
      </c>
      <c r="AG151" s="73">
        <f t="shared" si="102"/>
        <v>0</v>
      </c>
      <c r="AH151" s="74">
        <f t="shared" si="96"/>
        <v>0</v>
      </c>
      <c r="AI151" s="75">
        <f t="shared" si="97"/>
        <v>0</v>
      </c>
      <c r="AJ151" s="76">
        <f t="shared" si="98"/>
        <v>0</v>
      </c>
      <c r="AK151" s="77">
        <f t="shared" si="99"/>
        <v>0</v>
      </c>
    </row>
    <row r="152" spans="1:37" ht="12.75">
      <c r="A152" s="4" t="s">
        <v>12</v>
      </c>
      <c r="B152" s="387" t="s">
        <v>29</v>
      </c>
      <c r="C152" s="387"/>
      <c r="D152" s="17">
        <v>12</v>
      </c>
      <c r="E152" s="149"/>
      <c r="F152" s="150"/>
      <c r="G152" s="149"/>
      <c r="H152" s="150"/>
      <c r="I152" s="149"/>
      <c r="J152" s="148"/>
      <c r="K152" s="149"/>
      <c r="L152" s="150"/>
      <c r="M152" s="149"/>
      <c r="N152" s="150"/>
      <c r="O152" s="149"/>
      <c r="P152" s="148"/>
      <c r="Q152" s="149"/>
      <c r="R152" s="150"/>
      <c r="S152" s="149"/>
      <c r="T152" s="150"/>
      <c r="U152" s="149"/>
      <c r="W152" s="26">
        <f t="shared" si="100"/>
        <v>0</v>
      </c>
      <c r="X152" s="27">
        <f t="shared" si="88"/>
        <v>0</v>
      </c>
      <c r="Y152" s="28">
        <f t="shared" si="89"/>
        <v>0</v>
      </c>
      <c r="Z152" s="29">
        <f t="shared" si="90"/>
        <v>0</v>
      </c>
      <c r="AA152" s="30">
        <f t="shared" si="91"/>
        <v>0</v>
      </c>
      <c r="AB152" s="31">
        <f t="shared" si="101"/>
        <v>0</v>
      </c>
      <c r="AC152" s="32">
        <f t="shared" si="92"/>
        <v>0</v>
      </c>
      <c r="AD152" s="32">
        <f t="shared" si="93"/>
        <v>0</v>
      </c>
      <c r="AE152" s="32">
        <f t="shared" si="94"/>
        <v>0</v>
      </c>
      <c r="AF152" s="33">
        <f t="shared" si="95"/>
        <v>0</v>
      </c>
      <c r="AG152" s="73">
        <f t="shared" si="102"/>
        <v>0</v>
      </c>
      <c r="AH152" s="74">
        <f t="shared" si="96"/>
        <v>0</v>
      </c>
      <c r="AI152" s="75">
        <f t="shared" si="97"/>
        <v>0</v>
      </c>
      <c r="AJ152" s="76">
        <f t="shared" si="98"/>
        <v>0</v>
      </c>
      <c r="AK152" s="77">
        <f t="shared" si="99"/>
        <v>0</v>
      </c>
    </row>
    <row r="153" spans="1:39" ht="12.75">
      <c r="A153" s="4" t="s">
        <v>13</v>
      </c>
      <c r="B153" s="387" t="s">
        <v>30</v>
      </c>
      <c r="C153" s="387"/>
      <c r="D153" s="17">
        <v>14</v>
      </c>
      <c r="E153" s="149"/>
      <c r="F153" s="150"/>
      <c r="G153" s="149"/>
      <c r="H153" s="150"/>
      <c r="I153" s="149"/>
      <c r="J153" s="148"/>
      <c r="K153" s="149"/>
      <c r="L153" s="150"/>
      <c r="M153" s="149"/>
      <c r="N153" s="150"/>
      <c r="O153" s="149"/>
      <c r="P153" s="148"/>
      <c r="Q153" s="149"/>
      <c r="R153" s="150"/>
      <c r="S153" s="149"/>
      <c r="T153" s="150"/>
      <c r="U153" s="149"/>
      <c r="W153" s="26">
        <f t="shared" si="100"/>
        <v>0</v>
      </c>
      <c r="X153" s="27">
        <f t="shared" si="88"/>
        <v>0</v>
      </c>
      <c r="Y153" s="28">
        <f t="shared" si="89"/>
        <v>0</v>
      </c>
      <c r="Z153" s="29">
        <f t="shared" si="90"/>
        <v>0</v>
      </c>
      <c r="AA153" s="30">
        <f t="shared" si="91"/>
        <v>0</v>
      </c>
      <c r="AB153" s="31">
        <f t="shared" si="101"/>
        <v>0</v>
      </c>
      <c r="AC153" s="32">
        <f t="shared" si="92"/>
        <v>0</v>
      </c>
      <c r="AD153" s="32">
        <f t="shared" si="93"/>
        <v>0</v>
      </c>
      <c r="AE153" s="32">
        <f t="shared" si="94"/>
        <v>0</v>
      </c>
      <c r="AF153" s="33">
        <f t="shared" si="95"/>
        <v>0</v>
      </c>
      <c r="AG153" s="73">
        <f t="shared" si="102"/>
        <v>0</v>
      </c>
      <c r="AH153" s="74">
        <f t="shared" si="96"/>
        <v>0</v>
      </c>
      <c r="AI153" s="75">
        <f t="shared" si="97"/>
        <v>0</v>
      </c>
      <c r="AJ153" s="76">
        <f t="shared" si="98"/>
        <v>0</v>
      </c>
      <c r="AK153" s="77">
        <f t="shared" si="99"/>
        <v>0</v>
      </c>
      <c r="AM153" s="135"/>
    </row>
    <row r="154" spans="1:39" ht="12.75">
      <c r="A154" s="4" t="s">
        <v>14</v>
      </c>
      <c r="B154" s="387" t="s">
        <v>23</v>
      </c>
      <c r="C154" s="387"/>
      <c r="D154" s="17">
        <v>7</v>
      </c>
      <c r="E154" s="149"/>
      <c r="F154" s="150"/>
      <c r="G154" s="149"/>
      <c r="H154" s="150"/>
      <c r="I154" s="149"/>
      <c r="J154" s="148"/>
      <c r="K154" s="149"/>
      <c r="L154" s="150"/>
      <c r="M154" s="149"/>
      <c r="N154" s="150"/>
      <c r="O154" s="149"/>
      <c r="P154" s="148"/>
      <c r="Q154" s="149"/>
      <c r="R154" s="150"/>
      <c r="S154" s="149"/>
      <c r="T154" s="150"/>
      <c r="U154" s="149"/>
      <c r="W154" s="26">
        <f t="shared" si="100"/>
        <v>0</v>
      </c>
      <c r="X154" s="27">
        <f t="shared" si="88"/>
        <v>0</v>
      </c>
      <c r="Y154" s="28">
        <f t="shared" si="89"/>
        <v>0</v>
      </c>
      <c r="Z154" s="29">
        <f t="shared" si="90"/>
        <v>0</v>
      </c>
      <c r="AA154" s="30">
        <f t="shared" si="91"/>
        <v>0</v>
      </c>
      <c r="AB154" s="31">
        <f t="shared" si="101"/>
        <v>0</v>
      </c>
      <c r="AC154" s="32">
        <f t="shared" si="92"/>
        <v>0</v>
      </c>
      <c r="AD154" s="32">
        <f t="shared" si="93"/>
        <v>0</v>
      </c>
      <c r="AE154" s="32">
        <f t="shared" si="94"/>
        <v>0</v>
      </c>
      <c r="AF154" s="33">
        <f t="shared" si="95"/>
        <v>0</v>
      </c>
      <c r="AG154" s="73">
        <f t="shared" si="102"/>
        <v>0</v>
      </c>
      <c r="AH154" s="74">
        <f t="shared" si="96"/>
        <v>0</v>
      </c>
      <c r="AI154" s="75">
        <f t="shared" si="97"/>
        <v>0</v>
      </c>
      <c r="AJ154" s="76">
        <f t="shared" si="98"/>
        <v>0</v>
      </c>
      <c r="AK154" s="77">
        <f t="shared" si="99"/>
        <v>0</v>
      </c>
      <c r="AM154" s="135"/>
    </row>
    <row r="155" spans="1:39" ht="12.75">
      <c r="A155" s="4" t="s">
        <v>15</v>
      </c>
      <c r="B155" s="387" t="s">
        <v>31</v>
      </c>
      <c r="C155" s="387"/>
      <c r="D155" s="17">
        <v>18</v>
      </c>
      <c r="E155" s="149"/>
      <c r="F155" s="150"/>
      <c r="G155" s="149"/>
      <c r="H155" s="150"/>
      <c r="I155" s="149"/>
      <c r="J155" s="148"/>
      <c r="K155" s="149"/>
      <c r="L155" s="150"/>
      <c r="M155" s="149"/>
      <c r="N155" s="150"/>
      <c r="O155" s="149"/>
      <c r="P155" s="148"/>
      <c r="Q155" s="149"/>
      <c r="R155" s="150"/>
      <c r="S155" s="149"/>
      <c r="T155" s="150"/>
      <c r="U155" s="149"/>
      <c r="W155" s="26">
        <f t="shared" si="100"/>
        <v>0</v>
      </c>
      <c r="X155" s="27">
        <f t="shared" si="88"/>
        <v>0</v>
      </c>
      <c r="Y155" s="28">
        <f t="shared" si="89"/>
        <v>0</v>
      </c>
      <c r="Z155" s="29">
        <f t="shared" si="90"/>
        <v>0</v>
      </c>
      <c r="AA155" s="30">
        <f t="shared" si="91"/>
        <v>0</v>
      </c>
      <c r="AB155" s="31">
        <f t="shared" si="101"/>
        <v>0</v>
      </c>
      <c r="AC155" s="32">
        <f t="shared" si="92"/>
        <v>0</v>
      </c>
      <c r="AD155" s="32">
        <f t="shared" si="93"/>
        <v>0</v>
      </c>
      <c r="AE155" s="32">
        <f t="shared" si="94"/>
        <v>0</v>
      </c>
      <c r="AF155" s="33">
        <f t="shared" si="95"/>
        <v>0</v>
      </c>
      <c r="AG155" s="73">
        <f t="shared" si="102"/>
        <v>0</v>
      </c>
      <c r="AH155" s="74">
        <f t="shared" si="96"/>
        <v>0</v>
      </c>
      <c r="AI155" s="75">
        <f t="shared" si="97"/>
        <v>0</v>
      </c>
      <c r="AJ155" s="76">
        <f t="shared" si="98"/>
        <v>0</v>
      </c>
      <c r="AK155" s="77">
        <f t="shared" si="99"/>
        <v>0</v>
      </c>
      <c r="AM155" s="135"/>
    </row>
    <row r="156" spans="1:39" ht="12.75">
      <c r="A156" s="4" t="s">
        <v>16</v>
      </c>
      <c r="B156" s="387" t="s">
        <v>32</v>
      </c>
      <c r="C156" s="387"/>
      <c r="D156" s="17">
        <v>10</v>
      </c>
      <c r="E156" s="149"/>
      <c r="F156" s="150"/>
      <c r="G156" s="149"/>
      <c r="H156" s="150"/>
      <c r="I156" s="149"/>
      <c r="J156" s="148"/>
      <c r="K156" s="149"/>
      <c r="L156" s="150"/>
      <c r="M156" s="149"/>
      <c r="N156" s="150"/>
      <c r="O156" s="149"/>
      <c r="P156" s="148"/>
      <c r="Q156" s="149"/>
      <c r="R156" s="150"/>
      <c r="S156" s="149"/>
      <c r="T156" s="150"/>
      <c r="U156" s="149"/>
      <c r="W156" s="26">
        <f t="shared" si="100"/>
        <v>0</v>
      </c>
      <c r="X156" s="27">
        <f t="shared" si="88"/>
        <v>0</v>
      </c>
      <c r="Y156" s="28">
        <f t="shared" si="89"/>
        <v>0</v>
      </c>
      <c r="Z156" s="29">
        <f t="shared" si="90"/>
        <v>0</v>
      </c>
      <c r="AA156" s="30">
        <f t="shared" si="91"/>
        <v>0</v>
      </c>
      <c r="AB156" s="31">
        <f t="shared" si="101"/>
        <v>0</v>
      </c>
      <c r="AC156" s="32">
        <f t="shared" si="92"/>
        <v>0</v>
      </c>
      <c r="AD156" s="32">
        <f t="shared" si="93"/>
        <v>0</v>
      </c>
      <c r="AE156" s="32">
        <f t="shared" si="94"/>
        <v>0</v>
      </c>
      <c r="AF156" s="33">
        <f t="shared" si="95"/>
        <v>0</v>
      </c>
      <c r="AG156" s="73">
        <f t="shared" si="102"/>
        <v>0</v>
      </c>
      <c r="AH156" s="74">
        <f t="shared" si="96"/>
        <v>0</v>
      </c>
      <c r="AI156" s="75">
        <f t="shared" si="97"/>
        <v>0</v>
      </c>
      <c r="AJ156" s="76">
        <f t="shared" si="98"/>
        <v>0</v>
      </c>
      <c r="AK156" s="77">
        <f t="shared" si="99"/>
        <v>0</v>
      </c>
      <c r="AM156" s="135"/>
    </row>
    <row r="157" spans="1:39" ht="12.75">
      <c r="A157" s="4" t="s">
        <v>17</v>
      </c>
      <c r="B157" s="387" t="s">
        <v>33</v>
      </c>
      <c r="C157" s="387"/>
      <c r="D157" s="17">
        <v>10</v>
      </c>
      <c r="E157" s="149"/>
      <c r="F157" s="150"/>
      <c r="G157" s="149"/>
      <c r="H157" s="150"/>
      <c r="I157" s="149"/>
      <c r="J157" s="148"/>
      <c r="K157" s="149"/>
      <c r="L157" s="150"/>
      <c r="M157" s="149"/>
      <c r="N157" s="150"/>
      <c r="O157" s="149"/>
      <c r="P157" s="148"/>
      <c r="Q157" s="149"/>
      <c r="R157" s="150"/>
      <c r="S157" s="149"/>
      <c r="T157" s="150"/>
      <c r="U157" s="149"/>
      <c r="W157" s="26">
        <f t="shared" si="100"/>
        <v>0</v>
      </c>
      <c r="X157" s="27">
        <f t="shared" si="88"/>
        <v>0</v>
      </c>
      <c r="Y157" s="28">
        <f t="shared" si="89"/>
        <v>0</v>
      </c>
      <c r="Z157" s="29">
        <f t="shared" si="90"/>
        <v>0</v>
      </c>
      <c r="AA157" s="30">
        <f t="shared" si="91"/>
        <v>0</v>
      </c>
      <c r="AB157" s="31">
        <f t="shared" si="101"/>
        <v>0</v>
      </c>
      <c r="AC157" s="32">
        <f t="shared" si="92"/>
        <v>0</v>
      </c>
      <c r="AD157" s="32">
        <f t="shared" si="93"/>
        <v>0</v>
      </c>
      <c r="AE157" s="32">
        <f t="shared" si="94"/>
        <v>0</v>
      </c>
      <c r="AF157" s="33">
        <f t="shared" si="95"/>
        <v>0</v>
      </c>
      <c r="AG157" s="73">
        <f t="shared" si="102"/>
        <v>0</v>
      </c>
      <c r="AH157" s="74">
        <f t="shared" si="96"/>
        <v>0</v>
      </c>
      <c r="AI157" s="75">
        <f t="shared" si="97"/>
        <v>0</v>
      </c>
      <c r="AJ157" s="76">
        <f t="shared" si="98"/>
        <v>0</v>
      </c>
      <c r="AK157" s="77">
        <f t="shared" si="99"/>
        <v>0</v>
      </c>
      <c r="AM157" s="135"/>
    </row>
    <row r="158" spans="1:37" ht="12.75">
      <c r="A158" s="4" t="s">
        <v>18</v>
      </c>
      <c r="B158" s="387" t="s">
        <v>34</v>
      </c>
      <c r="C158" s="387"/>
      <c r="D158" s="17">
        <v>10</v>
      </c>
      <c r="E158" s="149"/>
      <c r="F158" s="150"/>
      <c r="G158" s="149"/>
      <c r="H158" s="150"/>
      <c r="I158" s="149"/>
      <c r="J158" s="148"/>
      <c r="K158" s="149"/>
      <c r="L158" s="150"/>
      <c r="M158" s="149"/>
      <c r="N158" s="150"/>
      <c r="O158" s="149"/>
      <c r="P158" s="148"/>
      <c r="Q158" s="149"/>
      <c r="R158" s="150"/>
      <c r="S158" s="149"/>
      <c r="T158" s="150"/>
      <c r="U158" s="149"/>
      <c r="W158" s="26">
        <f t="shared" si="100"/>
        <v>0</v>
      </c>
      <c r="X158" s="27">
        <f t="shared" si="88"/>
        <v>0</v>
      </c>
      <c r="Y158" s="28">
        <f t="shared" si="89"/>
        <v>0</v>
      </c>
      <c r="Z158" s="29">
        <f t="shared" si="90"/>
        <v>0</v>
      </c>
      <c r="AA158" s="30">
        <f t="shared" si="91"/>
        <v>0</v>
      </c>
      <c r="AB158" s="31">
        <f t="shared" si="101"/>
        <v>0</v>
      </c>
      <c r="AC158" s="32">
        <f t="shared" si="92"/>
        <v>0</v>
      </c>
      <c r="AD158" s="32">
        <f t="shared" si="93"/>
        <v>0</v>
      </c>
      <c r="AE158" s="32">
        <f t="shared" si="94"/>
        <v>0</v>
      </c>
      <c r="AF158" s="33">
        <f t="shared" si="95"/>
        <v>0</v>
      </c>
      <c r="AG158" s="73">
        <f t="shared" si="102"/>
        <v>0</v>
      </c>
      <c r="AH158" s="74">
        <f t="shared" si="96"/>
        <v>0</v>
      </c>
      <c r="AI158" s="75">
        <f t="shared" si="97"/>
        <v>0</v>
      </c>
      <c r="AJ158" s="76">
        <f t="shared" si="98"/>
        <v>0</v>
      </c>
      <c r="AK158" s="77">
        <f t="shared" si="99"/>
        <v>0</v>
      </c>
    </row>
    <row r="159" spans="1:39" ht="12.75">
      <c r="A159" s="4" t="s">
        <v>19</v>
      </c>
      <c r="B159" s="387" t="s">
        <v>35</v>
      </c>
      <c r="C159" s="387"/>
      <c r="D159" s="17">
        <v>8</v>
      </c>
      <c r="E159" s="149"/>
      <c r="F159" s="150"/>
      <c r="G159" s="149"/>
      <c r="H159" s="150"/>
      <c r="I159" s="149"/>
      <c r="J159" s="148"/>
      <c r="K159" s="149"/>
      <c r="L159" s="150"/>
      <c r="M159" s="149"/>
      <c r="N159" s="150"/>
      <c r="O159" s="149"/>
      <c r="P159" s="148"/>
      <c r="Q159" s="149"/>
      <c r="R159" s="150"/>
      <c r="S159" s="149"/>
      <c r="T159" s="150"/>
      <c r="U159" s="149"/>
      <c r="W159" s="26">
        <f t="shared" si="100"/>
        <v>0</v>
      </c>
      <c r="X159" s="27">
        <f t="shared" si="88"/>
        <v>0</v>
      </c>
      <c r="Y159" s="28">
        <f t="shared" si="89"/>
        <v>0</v>
      </c>
      <c r="Z159" s="29">
        <f t="shared" si="90"/>
        <v>0</v>
      </c>
      <c r="AA159" s="30">
        <f t="shared" si="91"/>
        <v>0</v>
      </c>
      <c r="AB159" s="31">
        <f t="shared" si="101"/>
        <v>0</v>
      </c>
      <c r="AC159" s="32">
        <f t="shared" si="92"/>
        <v>0</v>
      </c>
      <c r="AD159" s="32">
        <f t="shared" si="93"/>
        <v>0</v>
      </c>
      <c r="AE159" s="32">
        <f t="shared" si="94"/>
        <v>0</v>
      </c>
      <c r="AF159" s="33">
        <f t="shared" si="95"/>
        <v>0</v>
      </c>
      <c r="AG159" s="73">
        <f t="shared" si="102"/>
        <v>0</v>
      </c>
      <c r="AH159" s="74">
        <f t="shared" si="96"/>
        <v>0</v>
      </c>
      <c r="AI159" s="75">
        <f t="shared" si="97"/>
        <v>0</v>
      </c>
      <c r="AJ159" s="76">
        <f t="shared" si="98"/>
        <v>0</v>
      </c>
      <c r="AK159" s="77">
        <f t="shared" si="99"/>
        <v>0</v>
      </c>
      <c r="AM159" s="135"/>
    </row>
    <row r="160" spans="1:39" ht="13.5" thickBot="1">
      <c r="A160" s="4" t="s">
        <v>20</v>
      </c>
      <c r="B160" s="387" t="s">
        <v>36</v>
      </c>
      <c r="C160" s="387"/>
      <c r="D160" s="17">
        <v>5</v>
      </c>
      <c r="E160" s="149"/>
      <c r="F160" s="150"/>
      <c r="G160" s="149"/>
      <c r="H160" s="150"/>
      <c r="I160" s="149"/>
      <c r="J160" s="148"/>
      <c r="K160" s="149"/>
      <c r="L160" s="150"/>
      <c r="M160" s="149"/>
      <c r="N160" s="150"/>
      <c r="O160" s="149"/>
      <c r="P160" s="148"/>
      <c r="Q160" s="149"/>
      <c r="R160" s="150"/>
      <c r="S160" s="149"/>
      <c r="T160" s="150"/>
      <c r="U160" s="149"/>
      <c r="W160" s="34">
        <f t="shared" si="100"/>
        <v>0</v>
      </c>
      <c r="X160" s="35">
        <f t="shared" si="88"/>
        <v>0</v>
      </c>
      <c r="Y160" s="36">
        <f t="shared" si="89"/>
        <v>0</v>
      </c>
      <c r="Z160" s="37">
        <f t="shared" si="90"/>
        <v>0</v>
      </c>
      <c r="AA160" s="38">
        <f t="shared" si="91"/>
        <v>0</v>
      </c>
      <c r="AB160" s="39">
        <f t="shared" si="101"/>
        <v>0</v>
      </c>
      <c r="AC160" s="40">
        <f t="shared" si="92"/>
        <v>0</v>
      </c>
      <c r="AD160" s="40">
        <f t="shared" si="93"/>
        <v>0</v>
      </c>
      <c r="AE160" s="40">
        <f t="shared" si="94"/>
        <v>0</v>
      </c>
      <c r="AF160" s="41">
        <f t="shared" si="95"/>
        <v>0</v>
      </c>
      <c r="AG160" s="78">
        <f t="shared" si="102"/>
        <v>0</v>
      </c>
      <c r="AH160" s="79">
        <f t="shared" si="96"/>
        <v>0</v>
      </c>
      <c r="AI160" s="80">
        <f t="shared" si="97"/>
        <v>0</v>
      </c>
      <c r="AJ160" s="81">
        <f t="shared" si="98"/>
        <v>0</v>
      </c>
      <c r="AK160" s="82">
        <f t="shared" si="99"/>
        <v>0</v>
      </c>
      <c r="AM160" s="135"/>
    </row>
    <row r="161" spans="1:37" ht="13.5" thickBot="1">
      <c r="A161" s="404"/>
      <c r="B161" s="405"/>
      <c r="C161" s="405"/>
      <c r="D161" s="406"/>
      <c r="E161" s="134" t="str">
        <f>IF(E145&gt;10,"ERROR",IF(E146&gt;10,"ERROR",IF(E147&gt;10,"ERROR",IF(E148&gt;10,"ERROR",IF(E149&gt;10,"ERROR",IF(E150&gt;10,"ERROR",IF(E151&gt;10,"ERROR",IF(E152&gt;10,"ERROR"," "))))))))</f>
        <v> </v>
      </c>
      <c r="F161" s="134" t="str">
        <f>IF(F145&gt;10,"ERROR",IF(F146&gt;10,"ERROR",IF(F147&gt;10,"ERROR",IF(F148&gt;10,"ERROR",IF(F149&gt;10,"ERROR",IF(F150&gt;10,"ERROR",IF(F151&gt;10,"ERROR",IF(F152&gt;10,"ERROR"," "))))))))</f>
        <v> </v>
      </c>
      <c r="G161" s="134" t="str">
        <f>IF(G145&gt;10,"ERROR",IF(G146&gt;10,"ERROR",IF(G147&gt;10,"ERROR",IF(G148&gt;10,"ERROR",IF(G149&gt;10,"ERROR",IF(G150&gt;10,"ERROR",IF(G151&gt;10,"ERROR",IF(G152&gt;10,"ERROR"," "))))))))</f>
        <v> </v>
      </c>
      <c r="H161" s="134" t="str">
        <f>IF(H145&gt;10,"ERROR",IF(H146&gt;10,"ERROR",IF(H147&gt;10,"ERROR",IF(H148&gt;10,"ERROR",IF(H149&gt;10,"ERROR",IF(H150&gt;10,"ERROR",IF(H151&gt;10,"ERROR",IF(H152&gt;10,"ERROR"," "))))))))</f>
        <v> </v>
      </c>
      <c r="I161" s="134" t="str">
        <f>IF(I145&gt;10,"ERROR",IF(I146&gt;10,"ERROR",IF(I147&gt;10,"ERROR",IF(I148&gt;10,"ERROR",IF(I149&gt;10,"ERROR",IF(I150&gt;10,"ERROR",IF(I151&gt;10,"ERROR",IF(I152&gt;10,"ERROR"," "))))))))</f>
        <v> </v>
      </c>
      <c r="K161" s="134" t="str">
        <f>IF(K145&gt;10,"ERROR",IF(K146&gt;10,"ERROR",IF(K147&gt;10,"ERROR",IF(K148&gt;10,"ERROR",IF(K149&gt;10,"ERROR",IF(K150&gt;10,"ERROR",IF(K151&gt;10,"ERROR",IF(K152&gt;10,"ERROR"," "))))))))</f>
        <v> </v>
      </c>
      <c r="L161" s="134" t="str">
        <f>IF(L145&gt;10,"ERROR",IF(L146&gt;10,"ERROR",IF(L147&gt;10,"ERROR",IF(L148&gt;10,"ERROR",IF(L149&gt;10,"ERROR",IF(L150&gt;10,"ERROR",IF(L151&gt;10,"ERROR",IF(L152&gt;10,"ERROR"," "))))))))</f>
        <v> </v>
      </c>
      <c r="M161" s="134" t="str">
        <f>IF(M145&gt;10,"ERROR",IF(M146&gt;10,"ERROR",IF(M147&gt;10,"ERROR",IF(M148&gt;10,"ERROR",IF(M149&gt;10,"ERROR",IF(M150&gt;10,"ERROR",IF(M151&gt;10,"ERROR",IF(M152&gt;10,"ERROR"," "))))))))</f>
        <v> </v>
      </c>
      <c r="N161" s="134" t="str">
        <f>IF(N145&gt;10,"ERROR",IF(N146&gt;10,"ERROR",IF(N147&gt;10,"ERROR",IF(N148&gt;10,"ERROR",IF(N149&gt;10,"ERROR",IF(N150&gt;10,"ERROR",IF(N151&gt;10,"ERROR",IF(N152&gt;10,"ERROR"," "))))))))</f>
        <v> </v>
      </c>
      <c r="O161" s="134" t="str">
        <f>IF(O145&gt;10,"ERROR",IF(O146&gt;10,"ERROR",IF(O147&gt;10,"ERROR",IF(O148&gt;10,"ERROR",IF(O149&gt;10,"ERROR",IF(O150&gt;10,"ERROR",IF(O151&gt;10,"ERROR",IF(O152&gt;10,"ERROR"," "))))))))</f>
        <v> </v>
      </c>
      <c r="Q161" s="134" t="str">
        <f>IF(Q145&gt;10,"ERROR",IF(Q146&gt;10,"ERROR",IF(Q147&gt;10,"ERROR",IF(Q148&gt;10,"ERROR",IF(Q149&gt;10,"ERROR",IF(Q150&gt;10,"ERROR",IF(Q151&gt;10,"ERROR",IF(Q152&gt;10,"ERROR"," "))))))))</f>
        <v> </v>
      </c>
      <c r="R161" s="134" t="str">
        <f>IF(R145&gt;10,"ERROR",IF(R146&gt;10,"ERROR",IF(R147&gt;10,"ERROR",IF(R148&gt;10,"ERROR",IF(R149&gt;10,"ERROR",IF(R150&gt;10,"ERROR",IF(R151&gt;10,"ERROR",IF(R152&gt;10,"ERROR"," "))))))))</f>
        <v> </v>
      </c>
      <c r="S161" s="134" t="str">
        <f>IF(S145&gt;10,"ERROR",IF(S146&gt;10,"ERROR",IF(S147&gt;10,"ERROR",IF(S148&gt;10,"ERROR",IF(S149&gt;10,"ERROR",IF(S150&gt;10,"ERROR",IF(S151&gt;10,"ERROR",IF(S152&gt;10,"ERROR"," "))))))))</f>
        <v> </v>
      </c>
      <c r="T161" s="134" t="str">
        <f>IF(T145&gt;10,"ERROR",IF(T146&gt;10,"ERROR",IF(T147&gt;10,"ERROR",IF(T148&gt;10,"ERROR",IF(T149&gt;10,"ERROR",IF(T150&gt;10,"ERROR",IF(T151&gt;10,"ERROR",IF(T152&gt;10,"ERROR"," "))))))))</f>
        <v> </v>
      </c>
      <c r="U161" s="134" t="str">
        <f>IF(U145&gt;10,"ERROR",IF(U146&gt;10,"ERROR",IF(U147&gt;10,"ERROR",IF(U148&gt;10,"ERROR",IF(U149&gt;10,"ERROR",IF(U150&gt;10,"ERROR",IF(U151&gt;10,"ERROR",IF(U152&gt;10,"ERROR"," "))))))))</f>
        <v> </v>
      </c>
      <c r="W161" s="42">
        <f aca="true" t="shared" si="103" ref="W161:AK161">SUM(W145:W160)</f>
        <v>0</v>
      </c>
      <c r="X161" s="43">
        <f t="shared" si="103"/>
        <v>0</v>
      </c>
      <c r="Y161" s="43">
        <f t="shared" si="103"/>
        <v>0</v>
      </c>
      <c r="Z161" s="43">
        <f t="shared" si="103"/>
        <v>0</v>
      </c>
      <c r="AA161" s="44">
        <f t="shared" si="103"/>
        <v>0</v>
      </c>
      <c r="AB161" s="42">
        <f t="shared" si="103"/>
        <v>0</v>
      </c>
      <c r="AC161" s="43">
        <f t="shared" si="103"/>
        <v>0</v>
      </c>
      <c r="AD161" s="43">
        <f t="shared" si="103"/>
        <v>0</v>
      </c>
      <c r="AE161" s="43">
        <f t="shared" si="103"/>
        <v>0</v>
      </c>
      <c r="AF161" s="44">
        <f t="shared" si="103"/>
        <v>0</v>
      </c>
      <c r="AG161" s="45">
        <f t="shared" si="103"/>
        <v>0</v>
      </c>
      <c r="AH161" s="46">
        <f t="shared" si="103"/>
        <v>0</v>
      </c>
      <c r="AI161" s="46">
        <f t="shared" si="103"/>
        <v>0</v>
      </c>
      <c r="AJ161" s="46">
        <f t="shared" si="103"/>
        <v>0</v>
      </c>
      <c r="AK161" s="47">
        <f t="shared" si="103"/>
        <v>0</v>
      </c>
    </row>
    <row r="162" spans="8:39" ht="12.75">
      <c r="H162" s="135"/>
      <c r="I162" s="135"/>
      <c r="W162" s="49" t="s">
        <v>96</v>
      </c>
      <c r="X162" s="50"/>
      <c r="Y162" s="50"/>
      <c r="Z162" s="50"/>
      <c r="AA162" s="164">
        <f>IF($C$5=3,(+SUM(W161+X161+Y161)/3),"0")</f>
        <v>0</v>
      </c>
      <c r="AB162" s="49" t="s">
        <v>103</v>
      </c>
      <c r="AC162" s="50"/>
      <c r="AD162" s="50"/>
      <c r="AE162" s="50"/>
      <c r="AF162" s="164">
        <f>IF($C$5=3,(+SUM(AB161+AC161+AD161)/3),"0")</f>
        <v>0</v>
      </c>
      <c r="AG162" s="49" t="s">
        <v>105</v>
      </c>
      <c r="AH162" s="50"/>
      <c r="AI162" s="50"/>
      <c r="AJ162" s="50"/>
      <c r="AK162" s="164">
        <f>IF($C$5=3,(+SUM(AG161+AH161+AI161)/3),"0")</f>
        <v>0</v>
      </c>
      <c r="AM162" s="135"/>
    </row>
    <row r="163" spans="3:39" ht="13.5" thickBot="1">
      <c r="C163" s="56"/>
      <c r="W163" s="51" t="s">
        <v>97</v>
      </c>
      <c r="X163" s="52"/>
      <c r="Y163" s="52"/>
      <c r="Z163" s="52"/>
      <c r="AA163" s="165" t="str">
        <f>IF($C$5=5,(+SUM(W161+X161+Y161+Z161+AA161)/5),"0")</f>
        <v>0</v>
      </c>
      <c r="AB163" s="51" t="s">
        <v>104</v>
      </c>
      <c r="AC163" s="52"/>
      <c r="AD163" s="52"/>
      <c r="AE163" s="52"/>
      <c r="AF163" s="165" t="str">
        <f>IF($C$5=5,(+SUM(AB161+AC161+AD161+AE161+AF161)/5),"0")</f>
        <v>0</v>
      </c>
      <c r="AG163" s="51" t="s">
        <v>106</v>
      </c>
      <c r="AH163" s="52"/>
      <c r="AI163" s="52"/>
      <c r="AJ163" s="52"/>
      <c r="AK163" s="166" t="str">
        <f>IF($C$5=5,(+SUM(AG161+AH161+AI161+AJ161+AK161)/5),"0")</f>
        <v>0</v>
      </c>
      <c r="AM163" s="135"/>
    </row>
    <row r="164" spans="2:39" ht="13.5" thickBot="1">
      <c r="B164" s="333" t="s">
        <v>120</v>
      </c>
      <c r="C164" s="334">
        <f>+'MENU PRINCIPAL'!B35</f>
        <v>8</v>
      </c>
      <c r="Y164" s="53" t="s">
        <v>94</v>
      </c>
      <c r="Z164" s="54"/>
      <c r="AA164" s="54"/>
      <c r="AB164" s="54"/>
      <c r="AC164" s="55"/>
      <c r="AD164" s="57">
        <f>SUM(AA162,AF162,AK162)-MIN(AA162,AF162,AK162)</f>
        <v>0</v>
      </c>
      <c r="AF164" s="53" t="s">
        <v>95</v>
      </c>
      <c r="AG164" s="54"/>
      <c r="AH164" s="54"/>
      <c r="AI164" s="54"/>
      <c r="AJ164" s="55"/>
      <c r="AK164" s="57">
        <f>SUM(AA163,AF163,AK163)-MIN(AA163,AF163,AK163)</f>
        <v>0</v>
      </c>
      <c r="AM164" s="135"/>
    </row>
    <row r="165" spans="1:37" ht="15.75" thickBot="1">
      <c r="A165" s="101"/>
      <c r="B165" s="331">
        <f>+'MENU PRINCIPAL'!C35</f>
        <v>0</v>
      </c>
      <c r="C165" s="332">
        <f>+'MENU PRINCIPAL'!D35</f>
        <v>0</v>
      </c>
      <c r="E165" s="83"/>
      <c r="F165" s="96"/>
      <c r="G165" s="96"/>
      <c r="H165" s="96"/>
      <c r="I165" s="96"/>
      <c r="J165" s="97"/>
      <c r="K165" s="96"/>
      <c r="L165" s="96"/>
      <c r="M165" s="96"/>
      <c r="N165" s="96"/>
      <c r="O165" s="96"/>
      <c r="P165" s="98"/>
      <c r="Q165" s="96"/>
      <c r="R165" s="96"/>
      <c r="S165" s="96"/>
      <c r="T165" s="96"/>
      <c r="U165" s="96"/>
      <c r="W165" s="143"/>
      <c r="X165" s="170"/>
      <c r="Y165" s="93"/>
      <c r="Z165" s="93"/>
      <c r="AA165" s="93"/>
      <c r="AB165" s="96"/>
      <c r="AC165" s="93"/>
      <c r="AD165" s="93"/>
      <c r="AE165" s="93"/>
      <c r="AF165" s="93"/>
      <c r="AG165" s="93"/>
      <c r="AH165" s="93"/>
      <c r="AI165" s="93"/>
      <c r="AJ165" s="93"/>
      <c r="AK165" s="96"/>
    </row>
    <row r="166" spans="1:37" ht="13.5" thickBot="1">
      <c r="A166" s="9" t="s">
        <v>4</v>
      </c>
      <c r="B166" s="410" t="s">
        <v>1</v>
      </c>
      <c r="C166" s="410"/>
      <c r="D166" s="102" t="s">
        <v>3</v>
      </c>
      <c r="E166" s="346" t="s">
        <v>79</v>
      </c>
      <c r="F166" s="411"/>
      <c r="G166" s="411"/>
      <c r="H166" s="411"/>
      <c r="I166" s="412"/>
      <c r="J166" s="175"/>
      <c r="K166" s="413" t="s">
        <v>79</v>
      </c>
      <c r="L166" s="347"/>
      <c r="M166" s="347"/>
      <c r="N166" s="347"/>
      <c r="O166" s="414"/>
      <c r="P166" s="175"/>
      <c r="Q166" s="413" t="s">
        <v>79</v>
      </c>
      <c r="R166" s="347"/>
      <c r="S166" s="347"/>
      <c r="T166" s="347"/>
      <c r="U166" s="348"/>
      <c r="W166" s="407" t="s">
        <v>78</v>
      </c>
      <c r="X166" s="408"/>
      <c r="Y166" s="408"/>
      <c r="Z166" s="408"/>
      <c r="AA166" s="408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9"/>
    </row>
    <row r="167" spans="1:39" ht="12.75">
      <c r="A167" s="4" t="s">
        <v>5</v>
      </c>
      <c r="B167" s="387" t="s">
        <v>21</v>
      </c>
      <c r="C167" s="387"/>
      <c r="D167" s="17">
        <v>1</v>
      </c>
      <c r="E167" s="173"/>
      <c r="F167" s="174"/>
      <c r="G167" s="173"/>
      <c r="H167" s="174"/>
      <c r="I167" s="173"/>
      <c r="J167" s="148"/>
      <c r="K167" s="173"/>
      <c r="L167" s="174"/>
      <c r="M167" s="173"/>
      <c r="N167" s="174"/>
      <c r="O167" s="173"/>
      <c r="P167" s="148"/>
      <c r="Q167" s="173"/>
      <c r="R167" s="174"/>
      <c r="S167" s="173"/>
      <c r="T167" s="174"/>
      <c r="U167" s="173"/>
      <c r="W167" s="18">
        <f>+E167*$D167</f>
        <v>0</v>
      </c>
      <c r="X167" s="19">
        <f aca="true" t="shared" si="104" ref="X167:X182">+F167*$D167</f>
        <v>0</v>
      </c>
      <c r="Y167" s="20">
        <f aca="true" t="shared" si="105" ref="Y167:Y182">+G167*$D167</f>
        <v>0</v>
      </c>
      <c r="Z167" s="21">
        <f aca="true" t="shared" si="106" ref="Z167:Z182">+H167*$D167</f>
        <v>0</v>
      </c>
      <c r="AA167" s="22">
        <f aca="true" t="shared" si="107" ref="AA167:AA182">+I167*$D167</f>
        <v>0</v>
      </c>
      <c r="AB167" s="23">
        <f>+K167*$D167</f>
        <v>0</v>
      </c>
      <c r="AC167" s="24">
        <f aca="true" t="shared" si="108" ref="AC167:AC182">+L167*$D167</f>
        <v>0</v>
      </c>
      <c r="AD167" s="24">
        <f aca="true" t="shared" si="109" ref="AD167:AD182">+M167*$D167</f>
        <v>0</v>
      </c>
      <c r="AE167" s="24">
        <f aca="true" t="shared" si="110" ref="AE167:AE182">+N167*$D167</f>
        <v>0</v>
      </c>
      <c r="AF167" s="25">
        <f aca="true" t="shared" si="111" ref="AF167:AF182">+O167*$D167</f>
        <v>0</v>
      </c>
      <c r="AG167" s="68">
        <f>+Q167*$D167</f>
        <v>0</v>
      </c>
      <c r="AH167" s="69">
        <f aca="true" t="shared" si="112" ref="AH167:AH182">+R167*$D167</f>
        <v>0</v>
      </c>
      <c r="AI167" s="70">
        <f aca="true" t="shared" si="113" ref="AI167:AI182">+S167*$D167</f>
        <v>0</v>
      </c>
      <c r="AJ167" s="71">
        <f aca="true" t="shared" si="114" ref="AJ167:AJ182">+T167*$D167</f>
        <v>0</v>
      </c>
      <c r="AK167" s="72">
        <f aca="true" t="shared" si="115" ref="AK167:AK182">+U167*$D167</f>
        <v>0</v>
      </c>
      <c r="AM167" s="217"/>
    </row>
    <row r="168" spans="1:37" ht="12.75">
      <c r="A168" s="4" t="s">
        <v>6</v>
      </c>
      <c r="B168" s="387" t="s">
        <v>22</v>
      </c>
      <c r="C168" s="387"/>
      <c r="D168" s="17">
        <v>2</v>
      </c>
      <c r="E168" s="149"/>
      <c r="F168" s="150"/>
      <c r="G168" s="149"/>
      <c r="H168" s="150"/>
      <c r="I168" s="149"/>
      <c r="J168" s="148"/>
      <c r="K168" s="149"/>
      <c r="L168" s="150"/>
      <c r="M168" s="149"/>
      <c r="N168" s="150"/>
      <c r="O168" s="149"/>
      <c r="P168" s="148"/>
      <c r="Q168" s="149"/>
      <c r="R168" s="150"/>
      <c r="S168" s="149"/>
      <c r="T168" s="150"/>
      <c r="U168" s="149"/>
      <c r="W168" s="26">
        <f aca="true" t="shared" si="116" ref="W168:W182">+E168*$D168</f>
        <v>0</v>
      </c>
      <c r="X168" s="27">
        <f t="shared" si="104"/>
        <v>0</v>
      </c>
      <c r="Y168" s="28">
        <f t="shared" si="105"/>
        <v>0</v>
      </c>
      <c r="Z168" s="29">
        <f t="shared" si="106"/>
        <v>0</v>
      </c>
      <c r="AA168" s="30">
        <f t="shared" si="107"/>
        <v>0</v>
      </c>
      <c r="AB168" s="31">
        <f aca="true" t="shared" si="117" ref="AB168:AB182">+K168*$D168</f>
        <v>0</v>
      </c>
      <c r="AC168" s="32">
        <f t="shared" si="108"/>
        <v>0</v>
      </c>
      <c r="AD168" s="32">
        <f t="shared" si="109"/>
        <v>0</v>
      </c>
      <c r="AE168" s="32">
        <f t="shared" si="110"/>
        <v>0</v>
      </c>
      <c r="AF168" s="33">
        <f t="shared" si="111"/>
        <v>0</v>
      </c>
      <c r="AG168" s="73">
        <f aca="true" t="shared" si="118" ref="AG168:AG182">+Q168*$D168</f>
        <v>0</v>
      </c>
      <c r="AH168" s="74">
        <f t="shared" si="112"/>
        <v>0</v>
      </c>
      <c r="AI168" s="75">
        <f t="shared" si="113"/>
        <v>0</v>
      </c>
      <c r="AJ168" s="76">
        <f t="shared" si="114"/>
        <v>0</v>
      </c>
      <c r="AK168" s="77">
        <f t="shared" si="115"/>
        <v>0</v>
      </c>
    </row>
    <row r="169" spans="1:37" ht="12.75">
      <c r="A169" s="4" t="s">
        <v>7</v>
      </c>
      <c r="B169" s="387" t="s">
        <v>24</v>
      </c>
      <c r="C169" s="387"/>
      <c r="D169" s="17">
        <v>8</v>
      </c>
      <c r="E169" s="149"/>
      <c r="F169" s="150"/>
      <c r="G169" s="149"/>
      <c r="H169" s="150"/>
      <c r="I169" s="149"/>
      <c r="J169" s="148"/>
      <c r="K169" s="149"/>
      <c r="L169" s="150"/>
      <c r="M169" s="149"/>
      <c r="N169" s="150"/>
      <c r="O169" s="149"/>
      <c r="P169" s="148"/>
      <c r="Q169" s="149"/>
      <c r="R169" s="150"/>
      <c r="S169" s="149"/>
      <c r="T169" s="150"/>
      <c r="U169" s="149"/>
      <c r="W169" s="26">
        <f t="shared" si="116"/>
        <v>0</v>
      </c>
      <c r="X169" s="27">
        <f t="shared" si="104"/>
        <v>0</v>
      </c>
      <c r="Y169" s="28">
        <f t="shared" si="105"/>
        <v>0</v>
      </c>
      <c r="Z169" s="29">
        <f t="shared" si="106"/>
        <v>0</v>
      </c>
      <c r="AA169" s="30">
        <f t="shared" si="107"/>
        <v>0</v>
      </c>
      <c r="AB169" s="31">
        <f t="shared" si="117"/>
        <v>0</v>
      </c>
      <c r="AC169" s="32">
        <f t="shared" si="108"/>
        <v>0</v>
      </c>
      <c r="AD169" s="32">
        <f t="shared" si="109"/>
        <v>0</v>
      </c>
      <c r="AE169" s="32">
        <f t="shared" si="110"/>
        <v>0</v>
      </c>
      <c r="AF169" s="33">
        <f t="shared" si="111"/>
        <v>0</v>
      </c>
      <c r="AG169" s="73">
        <f t="shared" si="118"/>
        <v>0</v>
      </c>
      <c r="AH169" s="74">
        <f t="shared" si="112"/>
        <v>0</v>
      </c>
      <c r="AI169" s="75">
        <f t="shared" si="113"/>
        <v>0</v>
      </c>
      <c r="AJ169" s="76">
        <f t="shared" si="114"/>
        <v>0</v>
      </c>
      <c r="AK169" s="77">
        <f t="shared" si="115"/>
        <v>0</v>
      </c>
    </row>
    <row r="170" spans="1:37" ht="12.75">
      <c r="A170" s="4" t="s">
        <v>8</v>
      </c>
      <c r="B170" s="387" t="s">
        <v>25</v>
      </c>
      <c r="C170" s="387"/>
      <c r="D170" s="17">
        <v>6</v>
      </c>
      <c r="E170" s="149"/>
      <c r="F170" s="150"/>
      <c r="G170" s="149"/>
      <c r="H170" s="150"/>
      <c r="I170" s="149"/>
      <c r="J170" s="148"/>
      <c r="K170" s="149"/>
      <c r="L170" s="150"/>
      <c r="M170" s="149"/>
      <c r="N170" s="150"/>
      <c r="O170" s="149"/>
      <c r="P170" s="148"/>
      <c r="Q170" s="149"/>
      <c r="R170" s="150"/>
      <c r="S170" s="149"/>
      <c r="T170" s="150"/>
      <c r="U170" s="149"/>
      <c r="W170" s="26">
        <f t="shared" si="116"/>
        <v>0</v>
      </c>
      <c r="X170" s="27">
        <f t="shared" si="104"/>
        <v>0</v>
      </c>
      <c r="Y170" s="28">
        <f t="shared" si="105"/>
        <v>0</v>
      </c>
      <c r="Z170" s="29">
        <f t="shared" si="106"/>
        <v>0</v>
      </c>
      <c r="AA170" s="30">
        <f t="shared" si="107"/>
        <v>0</v>
      </c>
      <c r="AB170" s="31">
        <f t="shared" si="117"/>
        <v>0</v>
      </c>
      <c r="AC170" s="32">
        <f t="shared" si="108"/>
        <v>0</v>
      </c>
      <c r="AD170" s="32">
        <f t="shared" si="109"/>
        <v>0</v>
      </c>
      <c r="AE170" s="32">
        <f t="shared" si="110"/>
        <v>0</v>
      </c>
      <c r="AF170" s="33">
        <f t="shared" si="111"/>
        <v>0</v>
      </c>
      <c r="AG170" s="73">
        <f t="shared" si="118"/>
        <v>0</v>
      </c>
      <c r="AH170" s="74">
        <f t="shared" si="112"/>
        <v>0</v>
      </c>
      <c r="AI170" s="75">
        <f t="shared" si="113"/>
        <v>0</v>
      </c>
      <c r="AJ170" s="76">
        <f t="shared" si="114"/>
        <v>0</v>
      </c>
      <c r="AK170" s="77">
        <f t="shared" si="115"/>
        <v>0</v>
      </c>
    </row>
    <row r="171" spans="1:37" ht="12.75">
      <c r="A171" s="4" t="s">
        <v>9</v>
      </c>
      <c r="B171" s="387" t="s">
        <v>26</v>
      </c>
      <c r="C171" s="387"/>
      <c r="D171" s="17">
        <v>2</v>
      </c>
      <c r="E171" s="149"/>
      <c r="F171" s="150"/>
      <c r="G171" s="149"/>
      <c r="H171" s="150"/>
      <c r="I171" s="149"/>
      <c r="J171" s="148"/>
      <c r="K171" s="149"/>
      <c r="L171" s="150"/>
      <c r="M171" s="149"/>
      <c r="N171" s="150"/>
      <c r="O171" s="149"/>
      <c r="P171" s="148"/>
      <c r="Q171" s="149"/>
      <c r="R171" s="150"/>
      <c r="S171" s="149"/>
      <c r="T171" s="150"/>
      <c r="U171" s="149"/>
      <c r="W171" s="26">
        <f t="shared" si="116"/>
        <v>0</v>
      </c>
      <c r="X171" s="27">
        <f t="shared" si="104"/>
        <v>0</v>
      </c>
      <c r="Y171" s="28">
        <f t="shared" si="105"/>
        <v>0</v>
      </c>
      <c r="Z171" s="29">
        <f t="shared" si="106"/>
        <v>0</v>
      </c>
      <c r="AA171" s="30">
        <f t="shared" si="107"/>
        <v>0</v>
      </c>
      <c r="AB171" s="31">
        <f t="shared" si="117"/>
        <v>0</v>
      </c>
      <c r="AC171" s="32">
        <f t="shared" si="108"/>
        <v>0</v>
      </c>
      <c r="AD171" s="32">
        <f t="shared" si="109"/>
        <v>0</v>
      </c>
      <c r="AE171" s="32">
        <f t="shared" si="110"/>
        <v>0</v>
      </c>
      <c r="AF171" s="33">
        <f t="shared" si="111"/>
        <v>0</v>
      </c>
      <c r="AG171" s="73">
        <f t="shared" si="118"/>
        <v>0</v>
      </c>
      <c r="AH171" s="74">
        <f t="shared" si="112"/>
        <v>0</v>
      </c>
      <c r="AI171" s="75">
        <f t="shared" si="113"/>
        <v>0</v>
      </c>
      <c r="AJ171" s="76">
        <f t="shared" si="114"/>
        <v>0</v>
      </c>
      <c r="AK171" s="77">
        <f t="shared" si="115"/>
        <v>0</v>
      </c>
    </row>
    <row r="172" spans="1:37" ht="12.75">
      <c r="A172" s="4" t="s">
        <v>10</v>
      </c>
      <c r="B172" s="387" t="s">
        <v>27</v>
      </c>
      <c r="C172" s="387"/>
      <c r="D172" s="17">
        <v>6</v>
      </c>
      <c r="E172" s="149"/>
      <c r="F172" s="150"/>
      <c r="G172" s="149"/>
      <c r="H172" s="150"/>
      <c r="I172" s="149"/>
      <c r="J172" s="148"/>
      <c r="K172" s="149"/>
      <c r="L172" s="150"/>
      <c r="M172" s="149"/>
      <c r="N172" s="150"/>
      <c r="O172" s="149"/>
      <c r="P172" s="148"/>
      <c r="Q172" s="149"/>
      <c r="R172" s="150"/>
      <c r="S172" s="149"/>
      <c r="T172" s="150"/>
      <c r="U172" s="149"/>
      <c r="W172" s="26">
        <f t="shared" si="116"/>
        <v>0</v>
      </c>
      <c r="X172" s="27">
        <f t="shared" si="104"/>
        <v>0</v>
      </c>
      <c r="Y172" s="28">
        <f t="shared" si="105"/>
        <v>0</v>
      </c>
      <c r="Z172" s="29">
        <f t="shared" si="106"/>
        <v>0</v>
      </c>
      <c r="AA172" s="30">
        <f t="shared" si="107"/>
        <v>0</v>
      </c>
      <c r="AB172" s="31">
        <f t="shared" si="117"/>
        <v>0</v>
      </c>
      <c r="AC172" s="32">
        <f t="shared" si="108"/>
        <v>0</v>
      </c>
      <c r="AD172" s="32">
        <f t="shared" si="109"/>
        <v>0</v>
      </c>
      <c r="AE172" s="32">
        <f t="shared" si="110"/>
        <v>0</v>
      </c>
      <c r="AF172" s="33">
        <f t="shared" si="111"/>
        <v>0</v>
      </c>
      <c r="AG172" s="73">
        <f t="shared" si="118"/>
        <v>0</v>
      </c>
      <c r="AH172" s="74">
        <f t="shared" si="112"/>
        <v>0</v>
      </c>
      <c r="AI172" s="75">
        <f t="shared" si="113"/>
        <v>0</v>
      </c>
      <c r="AJ172" s="76">
        <f t="shared" si="114"/>
        <v>0</v>
      </c>
      <c r="AK172" s="77">
        <f t="shared" si="115"/>
        <v>0</v>
      </c>
    </row>
    <row r="173" spans="1:37" ht="12.75">
      <c r="A173" s="4" t="s">
        <v>11</v>
      </c>
      <c r="B173" s="387" t="s">
        <v>28</v>
      </c>
      <c r="C173" s="387"/>
      <c r="D173" s="17">
        <v>12</v>
      </c>
      <c r="E173" s="149"/>
      <c r="F173" s="150"/>
      <c r="G173" s="149"/>
      <c r="H173" s="150"/>
      <c r="I173" s="149"/>
      <c r="J173" s="148"/>
      <c r="K173" s="149"/>
      <c r="L173" s="150"/>
      <c r="M173" s="149"/>
      <c r="N173" s="150"/>
      <c r="O173" s="149"/>
      <c r="P173" s="148"/>
      <c r="Q173" s="149"/>
      <c r="R173" s="150"/>
      <c r="S173" s="149"/>
      <c r="T173" s="150"/>
      <c r="U173" s="149"/>
      <c r="W173" s="26">
        <f t="shared" si="116"/>
        <v>0</v>
      </c>
      <c r="X173" s="27">
        <f t="shared" si="104"/>
        <v>0</v>
      </c>
      <c r="Y173" s="28">
        <f t="shared" si="105"/>
        <v>0</v>
      </c>
      <c r="Z173" s="29">
        <f t="shared" si="106"/>
        <v>0</v>
      </c>
      <c r="AA173" s="30">
        <f t="shared" si="107"/>
        <v>0</v>
      </c>
      <c r="AB173" s="31">
        <f t="shared" si="117"/>
        <v>0</v>
      </c>
      <c r="AC173" s="32">
        <f t="shared" si="108"/>
        <v>0</v>
      </c>
      <c r="AD173" s="32">
        <f t="shared" si="109"/>
        <v>0</v>
      </c>
      <c r="AE173" s="32">
        <f t="shared" si="110"/>
        <v>0</v>
      </c>
      <c r="AF173" s="33">
        <f t="shared" si="111"/>
        <v>0</v>
      </c>
      <c r="AG173" s="73">
        <f t="shared" si="118"/>
        <v>0</v>
      </c>
      <c r="AH173" s="74">
        <f t="shared" si="112"/>
        <v>0</v>
      </c>
      <c r="AI173" s="75">
        <f t="shared" si="113"/>
        <v>0</v>
      </c>
      <c r="AJ173" s="76">
        <f t="shared" si="114"/>
        <v>0</v>
      </c>
      <c r="AK173" s="77">
        <f t="shared" si="115"/>
        <v>0</v>
      </c>
    </row>
    <row r="174" spans="1:37" ht="12.75">
      <c r="A174" s="4" t="s">
        <v>12</v>
      </c>
      <c r="B174" s="387" t="s">
        <v>29</v>
      </c>
      <c r="C174" s="387"/>
      <c r="D174" s="17">
        <v>12</v>
      </c>
      <c r="E174" s="149"/>
      <c r="F174" s="150"/>
      <c r="G174" s="149"/>
      <c r="H174" s="150"/>
      <c r="I174" s="149"/>
      <c r="J174" s="148"/>
      <c r="K174" s="149"/>
      <c r="L174" s="150"/>
      <c r="M174" s="149"/>
      <c r="N174" s="150"/>
      <c r="O174" s="149"/>
      <c r="P174" s="148"/>
      <c r="Q174" s="149"/>
      <c r="R174" s="150"/>
      <c r="S174" s="149"/>
      <c r="T174" s="150"/>
      <c r="U174" s="149"/>
      <c r="W174" s="26">
        <f t="shared" si="116"/>
        <v>0</v>
      </c>
      <c r="X174" s="27">
        <f t="shared" si="104"/>
        <v>0</v>
      </c>
      <c r="Y174" s="28">
        <f t="shared" si="105"/>
        <v>0</v>
      </c>
      <c r="Z174" s="29">
        <f t="shared" si="106"/>
        <v>0</v>
      </c>
      <c r="AA174" s="30">
        <f t="shared" si="107"/>
        <v>0</v>
      </c>
      <c r="AB174" s="31">
        <f t="shared" si="117"/>
        <v>0</v>
      </c>
      <c r="AC174" s="32">
        <f t="shared" si="108"/>
        <v>0</v>
      </c>
      <c r="AD174" s="32">
        <f t="shared" si="109"/>
        <v>0</v>
      </c>
      <c r="AE174" s="32">
        <f t="shared" si="110"/>
        <v>0</v>
      </c>
      <c r="AF174" s="33">
        <f t="shared" si="111"/>
        <v>0</v>
      </c>
      <c r="AG174" s="73">
        <f t="shared" si="118"/>
        <v>0</v>
      </c>
      <c r="AH174" s="74">
        <f t="shared" si="112"/>
        <v>0</v>
      </c>
      <c r="AI174" s="75">
        <f t="shared" si="113"/>
        <v>0</v>
      </c>
      <c r="AJ174" s="76">
        <f t="shared" si="114"/>
        <v>0</v>
      </c>
      <c r="AK174" s="77">
        <f t="shared" si="115"/>
        <v>0</v>
      </c>
    </row>
    <row r="175" spans="1:37" ht="12.75">
      <c r="A175" s="4" t="s">
        <v>13</v>
      </c>
      <c r="B175" s="387" t="s">
        <v>30</v>
      </c>
      <c r="C175" s="387"/>
      <c r="D175" s="17">
        <v>14</v>
      </c>
      <c r="E175" s="149"/>
      <c r="F175" s="150"/>
      <c r="G175" s="149"/>
      <c r="H175" s="150"/>
      <c r="I175" s="149"/>
      <c r="J175" s="148"/>
      <c r="K175" s="149"/>
      <c r="L175" s="150"/>
      <c r="M175" s="149"/>
      <c r="N175" s="150"/>
      <c r="O175" s="149"/>
      <c r="P175" s="148"/>
      <c r="Q175" s="149"/>
      <c r="R175" s="150"/>
      <c r="S175" s="149"/>
      <c r="T175" s="150"/>
      <c r="U175" s="149"/>
      <c r="W175" s="26">
        <f t="shared" si="116"/>
        <v>0</v>
      </c>
      <c r="X175" s="27">
        <f t="shared" si="104"/>
        <v>0</v>
      </c>
      <c r="Y175" s="28">
        <f t="shared" si="105"/>
        <v>0</v>
      </c>
      <c r="Z175" s="29">
        <f t="shared" si="106"/>
        <v>0</v>
      </c>
      <c r="AA175" s="30">
        <f t="shared" si="107"/>
        <v>0</v>
      </c>
      <c r="AB175" s="31">
        <f t="shared" si="117"/>
        <v>0</v>
      </c>
      <c r="AC175" s="32">
        <f t="shared" si="108"/>
        <v>0</v>
      </c>
      <c r="AD175" s="32">
        <f t="shared" si="109"/>
        <v>0</v>
      </c>
      <c r="AE175" s="32">
        <f t="shared" si="110"/>
        <v>0</v>
      </c>
      <c r="AF175" s="33">
        <f t="shared" si="111"/>
        <v>0</v>
      </c>
      <c r="AG175" s="73">
        <f t="shared" si="118"/>
        <v>0</v>
      </c>
      <c r="AH175" s="74">
        <f t="shared" si="112"/>
        <v>0</v>
      </c>
      <c r="AI175" s="75">
        <f t="shared" si="113"/>
        <v>0</v>
      </c>
      <c r="AJ175" s="76">
        <f t="shared" si="114"/>
        <v>0</v>
      </c>
      <c r="AK175" s="77">
        <f t="shared" si="115"/>
        <v>0</v>
      </c>
    </row>
    <row r="176" spans="1:37" ht="12.75">
      <c r="A176" s="4" t="s">
        <v>14</v>
      </c>
      <c r="B176" s="387" t="s">
        <v>23</v>
      </c>
      <c r="C176" s="387"/>
      <c r="D176" s="17">
        <v>7</v>
      </c>
      <c r="E176" s="149"/>
      <c r="F176" s="150"/>
      <c r="G176" s="149"/>
      <c r="H176" s="150"/>
      <c r="I176" s="149"/>
      <c r="J176" s="148"/>
      <c r="K176" s="149"/>
      <c r="L176" s="150"/>
      <c r="M176" s="149"/>
      <c r="N176" s="150"/>
      <c r="O176" s="149"/>
      <c r="P176" s="148"/>
      <c r="Q176" s="149"/>
      <c r="R176" s="150"/>
      <c r="S176" s="149"/>
      <c r="T176" s="150"/>
      <c r="U176" s="149"/>
      <c r="W176" s="26">
        <f t="shared" si="116"/>
        <v>0</v>
      </c>
      <c r="X176" s="27">
        <f t="shared" si="104"/>
        <v>0</v>
      </c>
      <c r="Y176" s="28">
        <f t="shared" si="105"/>
        <v>0</v>
      </c>
      <c r="Z176" s="29">
        <f t="shared" si="106"/>
        <v>0</v>
      </c>
      <c r="AA176" s="30">
        <f t="shared" si="107"/>
        <v>0</v>
      </c>
      <c r="AB176" s="31">
        <f t="shared" si="117"/>
        <v>0</v>
      </c>
      <c r="AC176" s="32">
        <f t="shared" si="108"/>
        <v>0</v>
      </c>
      <c r="AD176" s="32">
        <f t="shared" si="109"/>
        <v>0</v>
      </c>
      <c r="AE176" s="32">
        <f t="shared" si="110"/>
        <v>0</v>
      </c>
      <c r="AF176" s="33">
        <f t="shared" si="111"/>
        <v>0</v>
      </c>
      <c r="AG176" s="73">
        <f t="shared" si="118"/>
        <v>0</v>
      </c>
      <c r="AH176" s="74">
        <f t="shared" si="112"/>
        <v>0</v>
      </c>
      <c r="AI176" s="75">
        <f t="shared" si="113"/>
        <v>0</v>
      </c>
      <c r="AJ176" s="76">
        <f t="shared" si="114"/>
        <v>0</v>
      </c>
      <c r="AK176" s="77">
        <f t="shared" si="115"/>
        <v>0</v>
      </c>
    </row>
    <row r="177" spans="1:37" ht="12.75">
      <c r="A177" s="4" t="s">
        <v>15</v>
      </c>
      <c r="B177" s="387" t="s">
        <v>31</v>
      </c>
      <c r="C177" s="387"/>
      <c r="D177" s="17">
        <v>18</v>
      </c>
      <c r="E177" s="149"/>
      <c r="F177" s="150"/>
      <c r="G177" s="149"/>
      <c r="H177" s="150"/>
      <c r="I177" s="149"/>
      <c r="J177" s="148"/>
      <c r="K177" s="149"/>
      <c r="L177" s="150"/>
      <c r="M177" s="149"/>
      <c r="N177" s="150"/>
      <c r="O177" s="149"/>
      <c r="P177" s="148"/>
      <c r="Q177" s="149"/>
      <c r="R177" s="150"/>
      <c r="S177" s="149"/>
      <c r="T177" s="150"/>
      <c r="U177" s="149"/>
      <c r="W177" s="26">
        <f t="shared" si="116"/>
        <v>0</v>
      </c>
      <c r="X177" s="27">
        <f t="shared" si="104"/>
        <v>0</v>
      </c>
      <c r="Y177" s="28">
        <f t="shared" si="105"/>
        <v>0</v>
      </c>
      <c r="Z177" s="29">
        <f t="shared" si="106"/>
        <v>0</v>
      </c>
      <c r="AA177" s="30">
        <f t="shared" si="107"/>
        <v>0</v>
      </c>
      <c r="AB177" s="31">
        <f t="shared" si="117"/>
        <v>0</v>
      </c>
      <c r="AC177" s="32">
        <f t="shared" si="108"/>
        <v>0</v>
      </c>
      <c r="AD177" s="32">
        <f t="shared" si="109"/>
        <v>0</v>
      </c>
      <c r="AE177" s="32">
        <f t="shared" si="110"/>
        <v>0</v>
      </c>
      <c r="AF177" s="33">
        <f t="shared" si="111"/>
        <v>0</v>
      </c>
      <c r="AG177" s="73">
        <f t="shared" si="118"/>
        <v>0</v>
      </c>
      <c r="AH177" s="74">
        <f t="shared" si="112"/>
        <v>0</v>
      </c>
      <c r="AI177" s="75">
        <f t="shared" si="113"/>
        <v>0</v>
      </c>
      <c r="AJ177" s="76">
        <f t="shared" si="114"/>
        <v>0</v>
      </c>
      <c r="AK177" s="77">
        <f t="shared" si="115"/>
        <v>0</v>
      </c>
    </row>
    <row r="178" spans="1:37" ht="12.75">
      <c r="A178" s="4" t="s">
        <v>16</v>
      </c>
      <c r="B178" s="387" t="s">
        <v>32</v>
      </c>
      <c r="C178" s="387"/>
      <c r="D178" s="17">
        <v>10</v>
      </c>
      <c r="E178" s="149"/>
      <c r="F178" s="150"/>
      <c r="G178" s="149"/>
      <c r="H178" s="150"/>
      <c r="I178" s="149"/>
      <c r="J178" s="148"/>
      <c r="K178" s="149"/>
      <c r="L178" s="150"/>
      <c r="M178" s="149"/>
      <c r="N178" s="150"/>
      <c r="O178" s="149"/>
      <c r="P178" s="148"/>
      <c r="Q178" s="149"/>
      <c r="R178" s="150"/>
      <c r="S178" s="149"/>
      <c r="T178" s="150"/>
      <c r="U178" s="149"/>
      <c r="W178" s="26">
        <f t="shared" si="116"/>
        <v>0</v>
      </c>
      <c r="X178" s="27">
        <f t="shared" si="104"/>
        <v>0</v>
      </c>
      <c r="Y178" s="28">
        <f t="shared" si="105"/>
        <v>0</v>
      </c>
      <c r="Z178" s="29">
        <f t="shared" si="106"/>
        <v>0</v>
      </c>
      <c r="AA178" s="30">
        <f t="shared" si="107"/>
        <v>0</v>
      </c>
      <c r="AB178" s="31">
        <f t="shared" si="117"/>
        <v>0</v>
      </c>
      <c r="AC178" s="32">
        <f t="shared" si="108"/>
        <v>0</v>
      </c>
      <c r="AD178" s="32">
        <f t="shared" si="109"/>
        <v>0</v>
      </c>
      <c r="AE178" s="32">
        <f t="shared" si="110"/>
        <v>0</v>
      </c>
      <c r="AF178" s="33">
        <f t="shared" si="111"/>
        <v>0</v>
      </c>
      <c r="AG178" s="73">
        <f t="shared" si="118"/>
        <v>0</v>
      </c>
      <c r="AH178" s="74">
        <f t="shared" si="112"/>
        <v>0</v>
      </c>
      <c r="AI178" s="75">
        <f t="shared" si="113"/>
        <v>0</v>
      </c>
      <c r="AJ178" s="76">
        <f t="shared" si="114"/>
        <v>0</v>
      </c>
      <c r="AK178" s="77">
        <f t="shared" si="115"/>
        <v>0</v>
      </c>
    </row>
    <row r="179" spans="1:37" ht="12.75">
      <c r="A179" s="4" t="s">
        <v>17</v>
      </c>
      <c r="B179" s="387" t="s">
        <v>33</v>
      </c>
      <c r="C179" s="387"/>
      <c r="D179" s="17">
        <v>10</v>
      </c>
      <c r="E179" s="149"/>
      <c r="F179" s="150"/>
      <c r="G179" s="149"/>
      <c r="H179" s="150"/>
      <c r="I179" s="149"/>
      <c r="J179" s="148"/>
      <c r="K179" s="149"/>
      <c r="L179" s="150"/>
      <c r="M179" s="149"/>
      <c r="N179" s="150"/>
      <c r="O179" s="149"/>
      <c r="P179" s="148"/>
      <c r="Q179" s="149"/>
      <c r="R179" s="150"/>
      <c r="S179" s="149"/>
      <c r="T179" s="150"/>
      <c r="U179" s="149"/>
      <c r="W179" s="26">
        <f t="shared" si="116"/>
        <v>0</v>
      </c>
      <c r="X179" s="27">
        <f t="shared" si="104"/>
        <v>0</v>
      </c>
      <c r="Y179" s="28">
        <f t="shared" si="105"/>
        <v>0</v>
      </c>
      <c r="Z179" s="29">
        <f t="shared" si="106"/>
        <v>0</v>
      </c>
      <c r="AA179" s="30">
        <f t="shared" si="107"/>
        <v>0</v>
      </c>
      <c r="AB179" s="31">
        <f t="shared" si="117"/>
        <v>0</v>
      </c>
      <c r="AC179" s="32">
        <f t="shared" si="108"/>
        <v>0</v>
      </c>
      <c r="AD179" s="32">
        <f t="shared" si="109"/>
        <v>0</v>
      </c>
      <c r="AE179" s="32">
        <f t="shared" si="110"/>
        <v>0</v>
      </c>
      <c r="AF179" s="33">
        <f t="shared" si="111"/>
        <v>0</v>
      </c>
      <c r="AG179" s="73">
        <f t="shared" si="118"/>
        <v>0</v>
      </c>
      <c r="AH179" s="74">
        <f t="shared" si="112"/>
        <v>0</v>
      </c>
      <c r="AI179" s="75">
        <f t="shared" si="113"/>
        <v>0</v>
      </c>
      <c r="AJ179" s="76">
        <f t="shared" si="114"/>
        <v>0</v>
      </c>
      <c r="AK179" s="77">
        <f t="shared" si="115"/>
        <v>0</v>
      </c>
    </row>
    <row r="180" spans="1:37" ht="12.75">
      <c r="A180" s="4" t="s">
        <v>18</v>
      </c>
      <c r="B180" s="387" t="s">
        <v>34</v>
      </c>
      <c r="C180" s="387"/>
      <c r="D180" s="17">
        <v>10</v>
      </c>
      <c r="E180" s="149"/>
      <c r="F180" s="150"/>
      <c r="G180" s="149"/>
      <c r="H180" s="150"/>
      <c r="I180" s="149"/>
      <c r="J180" s="148"/>
      <c r="K180" s="149"/>
      <c r="L180" s="150"/>
      <c r="M180" s="149"/>
      <c r="N180" s="150"/>
      <c r="O180" s="149"/>
      <c r="P180" s="148"/>
      <c r="Q180" s="149"/>
      <c r="R180" s="150"/>
      <c r="S180" s="149"/>
      <c r="T180" s="150"/>
      <c r="U180" s="149"/>
      <c r="W180" s="26">
        <f t="shared" si="116"/>
        <v>0</v>
      </c>
      <c r="X180" s="27">
        <f t="shared" si="104"/>
        <v>0</v>
      </c>
      <c r="Y180" s="28">
        <f t="shared" si="105"/>
        <v>0</v>
      </c>
      <c r="Z180" s="29">
        <f t="shared" si="106"/>
        <v>0</v>
      </c>
      <c r="AA180" s="30">
        <f t="shared" si="107"/>
        <v>0</v>
      </c>
      <c r="AB180" s="31">
        <f t="shared" si="117"/>
        <v>0</v>
      </c>
      <c r="AC180" s="32">
        <f t="shared" si="108"/>
        <v>0</v>
      </c>
      <c r="AD180" s="32">
        <f t="shared" si="109"/>
        <v>0</v>
      </c>
      <c r="AE180" s="32">
        <f t="shared" si="110"/>
        <v>0</v>
      </c>
      <c r="AF180" s="33">
        <f t="shared" si="111"/>
        <v>0</v>
      </c>
      <c r="AG180" s="73">
        <f t="shared" si="118"/>
        <v>0</v>
      </c>
      <c r="AH180" s="74">
        <f t="shared" si="112"/>
        <v>0</v>
      </c>
      <c r="AI180" s="75">
        <f t="shared" si="113"/>
        <v>0</v>
      </c>
      <c r="AJ180" s="76">
        <f t="shared" si="114"/>
        <v>0</v>
      </c>
      <c r="AK180" s="77">
        <f t="shared" si="115"/>
        <v>0</v>
      </c>
    </row>
    <row r="181" spans="1:37" ht="12.75">
      <c r="A181" s="4" t="s">
        <v>19</v>
      </c>
      <c r="B181" s="387" t="s">
        <v>35</v>
      </c>
      <c r="C181" s="387"/>
      <c r="D181" s="17">
        <v>8</v>
      </c>
      <c r="E181" s="149"/>
      <c r="F181" s="150"/>
      <c r="G181" s="149"/>
      <c r="H181" s="150"/>
      <c r="I181" s="149"/>
      <c r="J181" s="148"/>
      <c r="K181" s="149"/>
      <c r="L181" s="150"/>
      <c r="M181" s="149"/>
      <c r="N181" s="150"/>
      <c r="O181" s="149"/>
      <c r="P181" s="148"/>
      <c r="Q181" s="149"/>
      <c r="R181" s="150"/>
      <c r="S181" s="149"/>
      <c r="T181" s="150"/>
      <c r="U181" s="149"/>
      <c r="W181" s="26">
        <f t="shared" si="116"/>
        <v>0</v>
      </c>
      <c r="X181" s="27">
        <f t="shared" si="104"/>
        <v>0</v>
      </c>
      <c r="Y181" s="28">
        <f t="shared" si="105"/>
        <v>0</v>
      </c>
      <c r="Z181" s="29">
        <f t="shared" si="106"/>
        <v>0</v>
      </c>
      <c r="AA181" s="30">
        <f t="shared" si="107"/>
        <v>0</v>
      </c>
      <c r="AB181" s="31">
        <f t="shared" si="117"/>
        <v>0</v>
      </c>
      <c r="AC181" s="32">
        <f t="shared" si="108"/>
        <v>0</v>
      </c>
      <c r="AD181" s="32">
        <f t="shared" si="109"/>
        <v>0</v>
      </c>
      <c r="AE181" s="32">
        <f t="shared" si="110"/>
        <v>0</v>
      </c>
      <c r="AF181" s="33">
        <f t="shared" si="111"/>
        <v>0</v>
      </c>
      <c r="AG181" s="73">
        <f t="shared" si="118"/>
        <v>0</v>
      </c>
      <c r="AH181" s="74">
        <f t="shared" si="112"/>
        <v>0</v>
      </c>
      <c r="AI181" s="75">
        <f t="shared" si="113"/>
        <v>0</v>
      </c>
      <c r="AJ181" s="76">
        <f t="shared" si="114"/>
        <v>0</v>
      </c>
      <c r="AK181" s="77">
        <f t="shared" si="115"/>
        <v>0</v>
      </c>
    </row>
    <row r="182" spans="1:37" ht="13.5" thickBot="1">
      <c r="A182" s="4" t="s">
        <v>20</v>
      </c>
      <c r="B182" s="387" t="s">
        <v>36</v>
      </c>
      <c r="C182" s="387"/>
      <c r="D182" s="17">
        <v>5</v>
      </c>
      <c r="E182" s="149"/>
      <c r="F182" s="150"/>
      <c r="G182" s="149"/>
      <c r="H182" s="150"/>
      <c r="I182" s="149"/>
      <c r="J182" s="148"/>
      <c r="K182" s="149"/>
      <c r="L182" s="150"/>
      <c r="M182" s="149"/>
      <c r="N182" s="150"/>
      <c r="O182" s="149"/>
      <c r="P182" s="148"/>
      <c r="Q182" s="149"/>
      <c r="R182" s="150"/>
      <c r="S182" s="149"/>
      <c r="T182" s="150"/>
      <c r="U182" s="149"/>
      <c r="W182" s="34">
        <f t="shared" si="116"/>
        <v>0</v>
      </c>
      <c r="X182" s="35">
        <f t="shared" si="104"/>
        <v>0</v>
      </c>
      <c r="Y182" s="36">
        <f t="shared" si="105"/>
        <v>0</v>
      </c>
      <c r="Z182" s="37">
        <f t="shared" si="106"/>
        <v>0</v>
      </c>
      <c r="AA182" s="38">
        <f t="shared" si="107"/>
        <v>0</v>
      </c>
      <c r="AB182" s="39">
        <f t="shared" si="117"/>
        <v>0</v>
      </c>
      <c r="AC182" s="40">
        <f t="shared" si="108"/>
        <v>0</v>
      </c>
      <c r="AD182" s="40">
        <f t="shared" si="109"/>
        <v>0</v>
      </c>
      <c r="AE182" s="40">
        <f t="shared" si="110"/>
        <v>0</v>
      </c>
      <c r="AF182" s="41">
        <f t="shared" si="111"/>
        <v>0</v>
      </c>
      <c r="AG182" s="78">
        <f t="shared" si="118"/>
        <v>0</v>
      </c>
      <c r="AH182" s="79">
        <f t="shared" si="112"/>
        <v>0</v>
      </c>
      <c r="AI182" s="80">
        <f t="shared" si="113"/>
        <v>0</v>
      </c>
      <c r="AJ182" s="81">
        <f t="shared" si="114"/>
        <v>0</v>
      </c>
      <c r="AK182" s="82">
        <f t="shared" si="115"/>
        <v>0</v>
      </c>
    </row>
    <row r="183" spans="1:37" ht="13.5" thickBot="1">
      <c r="A183" s="404"/>
      <c r="B183" s="405"/>
      <c r="C183" s="405"/>
      <c r="D183" s="406"/>
      <c r="E183" s="134" t="str">
        <f>IF(E167&gt;10,"ERROR",IF(E168&gt;10,"ERROR",IF(E169&gt;10,"ERROR",IF(E170&gt;10,"ERROR",IF(E171&gt;10,"ERROR",IF(E172&gt;10,"ERROR",IF(E173&gt;10,"ERROR",IF(E174&gt;10,"ERROR"," "))))))))</f>
        <v> </v>
      </c>
      <c r="F183" s="134" t="str">
        <f>IF(F167&gt;10,"ERROR",IF(F168&gt;10,"ERROR",IF(F169&gt;10,"ERROR",IF(F170&gt;10,"ERROR",IF(F171&gt;10,"ERROR",IF(F172&gt;10,"ERROR",IF(F173&gt;10,"ERROR",IF(F174&gt;10,"ERROR"," "))))))))</f>
        <v> </v>
      </c>
      <c r="G183" s="134" t="str">
        <f>IF(G167&gt;10,"ERROR",IF(G168&gt;10,"ERROR",IF(G169&gt;10,"ERROR",IF(G170&gt;10,"ERROR",IF(G171&gt;10,"ERROR",IF(G172&gt;10,"ERROR",IF(G173&gt;10,"ERROR",IF(G174&gt;10,"ERROR"," "))))))))</f>
        <v> </v>
      </c>
      <c r="H183" s="134" t="str">
        <f>IF(H167&gt;10,"ERROR",IF(H168&gt;10,"ERROR",IF(H169&gt;10,"ERROR",IF(H170&gt;10,"ERROR",IF(H171&gt;10,"ERROR",IF(H172&gt;10,"ERROR",IF(H173&gt;10,"ERROR",IF(H174&gt;10,"ERROR"," "))))))))</f>
        <v> </v>
      </c>
      <c r="I183" s="134" t="str">
        <f>IF(I167&gt;10,"ERROR",IF(I168&gt;10,"ERROR",IF(I169&gt;10,"ERROR",IF(I170&gt;10,"ERROR",IF(I171&gt;10,"ERROR",IF(I172&gt;10,"ERROR",IF(I173&gt;10,"ERROR",IF(I174&gt;10,"ERROR"," "))))))))</f>
        <v> </v>
      </c>
      <c r="K183" s="134" t="str">
        <f>IF(K167&gt;10,"ERROR",IF(K168&gt;10,"ERROR",IF(K169&gt;10,"ERROR",IF(K170&gt;10,"ERROR",IF(K171&gt;10,"ERROR",IF(K172&gt;10,"ERROR",IF(K173&gt;10,"ERROR",IF(K174&gt;10,"ERROR"," "))))))))</f>
        <v> </v>
      </c>
      <c r="L183" s="134" t="str">
        <f>IF(L167&gt;10,"ERROR",IF(L168&gt;10,"ERROR",IF(L169&gt;10,"ERROR",IF(L170&gt;10,"ERROR",IF(L171&gt;10,"ERROR",IF(L172&gt;10,"ERROR",IF(L173&gt;10,"ERROR",IF(L174&gt;10,"ERROR"," "))))))))</f>
        <v> </v>
      </c>
      <c r="M183" s="134" t="str">
        <f>IF(M167&gt;10,"ERROR",IF(M168&gt;10,"ERROR",IF(M169&gt;10,"ERROR",IF(M170&gt;10,"ERROR",IF(M171&gt;10,"ERROR",IF(M172&gt;10,"ERROR",IF(M173&gt;10,"ERROR",IF(M174&gt;10,"ERROR"," "))))))))</f>
        <v> </v>
      </c>
      <c r="N183" s="134" t="str">
        <f>IF(N167&gt;10,"ERROR",IF(N168&gt;10,"ERROR",IF(N169&gt;10,"ERROR",IF(N170&gt;10,"ERROR",IF(N171&gt;10,"ERROR",IF(N172&gt;10,"ERROR",IF(N173&gt;10,"ERROR",IF(N174&gt;10,"ERROR"," "))))))))</f>
        <v> </v>
      </c>
      <c r="O183" s="134" t="str">
        <f>IF(O167&gt;10,"ERROR",IF(O168&gt;10,"ERROR",IF(O169&gt;10,"ERROR",IF(O170&gt;10,"ERROR",IF(O171&gt;10,"ERROR",IF(O172&gt;10,"ERROR",IF(O173&gt;10,"ERROR",IF(O174&gt;10,"ERROR"," "))))))))</f>
        <v> </v>
      </c>
      <c r="Q183" s="134" t="str">
        <f>IF(Q167&gt;10,"ERROR",IF(Q168&gt;10,"ERROR",IF(Q169&gt;10,"ERROR",IF(Q170&gt;10,"ERROR",IF(Q171&gt;10,"ERROR",IF(Q172&gt;10,"ERROR",IF(Q173&gt;10,"ERROR",IF(Q174&gt;10,"ERROR"," "))))))))</f>
        <v> </v>
      </c>
      <c r="R183" s="134" t="str">
        <f>IF(R167&gt;10,"ERROR",IF(R168&gt;10,"ERROR",IF(R169&gt;10,"ERROR",IF(R170&gt;10,"ERROR",IF(R171&gt;10,"ERROR",IF(R172&gt;10,"ERROR",IF(R173&gt;10,"ERROR",IF(R174&gt;10,"ERROR"," "))))))))</f>
        <v> </v>
      </c>
      <c r="S183" s="134" t="str">
        <f>IF(S167&gt;10,"ERROR",IF(S168&gt;10,"ERROR",IF(S169&gt;10,"ERROR",IF(S170&gt;10,"ERROR",IF(S171&gt;10,"ERROR",IF(S172&gt;10,"ERROR",IF(S173&gt;10,"ERROR",IF(S174&gt;10,"ERROR"," "))))))))</f>
        <v> </v>
      </c>
      <c r="T183" s="134" t="str">
        <f>IF(T167&gt;10,"ERROR",IF(T168&gt;10,"ERROR",IF(T169&gt;10,"ERROR",IF(T170&gt;10,"ERROR",IF(T171&gt;10,"ERROR",IF(T172&gt;10,"ERROR",IF(T173&gt;10,"ERROR",IF(T174&gt;10,"ERROR"," "))))))))</f>
        <v> </v>
      </c>
      <c r="U183" s="134" t="str">
        <f>IF(U167&gt;10,"ERROR",IF(U168&gt;10,"ERROR",IF(U169&gt;10,"ERROR",IF(U170&gt;10,"ERROR",IF(U171&gt;10,"ERROR",IF(U172&gt;10,"ERROR",IF(U173&gt;10,"ERROR",IF(U174&gt;10,"ERROR"," "))))))))</f>
        <v> </v>
      </c>
      <c r="W183" s="42">
        <f aca="true" t="shared" si="119" ref="W183:AK183">SUM(W167:W182)</f>
        <v>0</v>
      </c>
      <c r="X183" s="43">
        <f t="shared" si="119"/>
        <v>0</v>
      </c>
      <c r="Y183" s="43">
        <f t="shared" si="119"/>
        <v>0</v>
      </c>
      <c r="Z183" s="43">
        <f t="shared" si="119"/>
        <v>0</v>
      </c>
      <c r="AA183" s="44">
        <f t="shared" si="119"/>
        <v>0</v>
      </c>
      <c r="AB183" s="42">
        <f t="shared" si="119"/>
        <v>0</v>
      </c>
      <c r="AC183" s="43">
        <f t="shared" si="119"/>
        <v>0</v>
      </c>
      <c r="AD183" s="43">
        <f t="shared" si="119"/>
        <v>0</v>
      </c>
      <c r="AE183" s="43">
        <f t="shared" si="119"/>
        <v>0</v>
      </c>
      <c r="AF183" s="44">
        <f t="shared" si="119"/>
        <v>0</v>
      </c>
      <c r="AG183" s="45">
        <f t="shared" si="119"/>
        <v>0</v>
      </c>
      <c r="AH183" s="46">
        <f t="shared" si="119"/>
        <v>0</v>
      </c>
      <c r="AI183" s="46">
        <f t="shared" si="119"/>
        <v>0</v>
      </c>
      <c r="AJ183" s="46">
        <f t="shared" si="119"/>
        <v>0</v>
      </c>
      <c r="AK183" s="47">
        <f t="shared" si="119"/>
        <v>0</v>
      </c>
    </row>
    <row r="184" spans="8:37" ht="12.75">
      <c r="H184" s="135"/>
      <c r="I184" s="135"/>
      <c r="W184" s="49" t="s">
        <v>96</v>
      </c>
      <c r="X184" s="50"/>
      <c r="Y184" s="50"/>
      <c r="Z184" s="50"/>
      <c r="AA184" s="164">
        <f>IF($C$5=3,(+SUM(W183+X183+Y183)/3),"0")</f>
        <v>0</v>
      </c>
      <c r="AB184" s="49" t="s">
        <v>103</v>
      </c>
      <c r="AC184" s="50"/>
      <c r="AD184" s="50"/>
      <c r="AE184" s="50"/>
      <c r="AF184" s="164">
        <f>IF($C$5=3,(+SUM(AB183+AC183+AD183)/3),"0")</f>
        <v>0</v>
      </c>
      <c r="AG184" s="49" t="s">
        <v>105</v>
      </c>
      <c r="AH184" s="50"/>
      <c r="AI184" s="50"/>
      <c r="AJ184" s="50"/>
      <c r="AK184" s="164">
        <f>IF($C$5=3,(+SUM(AG183+AH183+AI183)/3),"0")</f>
        <v>0</v>
      </c>
    </row>
    <row r="185" spans="3:37" ht="13.5" thickBot="1">
      <c r="C185" s="56"/>
      <c r="W185" s="51" t="s">
        <v>97</v>
      </c>
      <c r="X185" s="52"/>
      <c r="Y185" s="52"/>
      <c r="Z185" s="52"/>
      <c r="AA185" s="165" t="str">
        <f>IF($C$5=5,(+SUM(W183+X183+Y183+Z183+AA183)/5),"0")</f>
        <v>0</v>
      </c>
      <c r="AB185" s="51" t="s">
        <v>104</v>
      </c>
      <c r="AC185" s="52"/>
      <c r="AD185" s="52"/>
      <c r="AE185" s="52"/>
      <c r="AF185" s="165" t="str">
        <f>IF($C$5=5,(+SUM(AB183+AC183+AD183+AE183+AF183)/5),"0")</f>
        <v>0</v>
      </c>
      <c r="AG185" s="51" t="s">
        <v>106</v>
      </c>
      <c r="AH185" s="52"/>
      <c r="AI185" s="52"/>
      <c r="AJ185" s="52"/>
      <c r="AK185" s="166" t="str">
        <f>IF($C$5=5,(+SUM(AG183+AH183+AI183+AJ183+AK183)/5),"0")</f>
        <v>0</v>
      </c>
    </row>
    <row r="186" spans="2:37" ht="13.5" thickBot="1">
      <c r="B186" s="333" t="s">
        <v>120</v>
      </c>
      <c r="C186" s="334">
        <f>+'MENU PRINCIPAL'!B36</f>
        <v>9</v>
      </c>
      <c r="Y186" s="53" t="s">
        <v>94</v>
      </c>
      <c r="Z186" s="54"/>
      <c r="AA186" s="54"/>
      <c r="AB186" s="54"/>
      <c r="AC186" s="55"/>
      <c r="AD186" s="57">
        <f>SUM(AA184,AF184,AK184)-MIN(AA184,AF184,AK184)</f>
        <v>0</v>
      </c>
      <c r="AF186" s="53" t="s">
        <v>95</v>
      </c>
      <c r="AG186" s="54"/>
      <c r="AH186" s="54"/>
      <c r="AI186" s="54"/>
      <c r="AJ186" s="55"/>
      <c r="AK186" s="57">
        <f>SUM(AA185,AF185,AK185)-MIN(AA185,AF185,AK185)</f>
        <v>0</v>
      </c>
    </row>
    <row r="187" spans="1:37" ht="15.75" thickBot="1">
      <c r="A187" s="101"/>
      <c r="B187" s="331">
        <f>+'MENU PRINCIPAL'!C36</f>
        <v>0</v>
      </c>
      <c r="C187" s="332">
        <f>+'MENU PRINCIPAL'!D36</f>
        <v>0</v>
      </c>
      <c r="E187" s="83"/>
      <c r="F187" s="96"/>
      <c r="G187" s="96"/>
      <c r="H187" s="96"/>
      <c r="I187" s="96"/>
      <c r="J187" s="97"/>
      <c r="K187" s="96"/>
      <c r="L187" s="96"/>
      <c r="M187" s="96"/>
      <c r="N187" s="96"/>
      <c r="O187" s="96"/>
      <c r="P187" s="98"/>
      <c r="Q187" s="96"/>
      <c r="R187" s="96"/>
      <c r="S187" s="96"/>
      <c r="T187" s="96"/>
      <c r="U187" s="96"/>
      <c r="W187" s="143"/>
      <c r="X187" s="170"/>
      <c r="Y187" s="93"/>
      <c r="Z187" s="93"/>
      <c r="AA187" s="93"/>
      <c r="AB187" s="96"/>
      <c r="AC187" s="93"/>
      <c r="AD187" s="93"/>
      <c r="AE187" s="93"/>
      <c r="AF187" s="93"/>
      <c r="AG187" s="93"/>
      <c r="AH187" s="93"/>
      <c r="AI187" s="93"/>
      <c r="AJ187" s="93"/>
      <c r="AK187" s="96"/>
    </row>
    <row r="188" spans="1:37" ht="13.5" thickBot="1">
      <c r="A188" s="9" t="s">
        <v>4</v>
      </c>
      <c r="B188" s="410" t="s">
        <v>1</v>
      </c>
      <c r="C188" s="410"/>
      <c r="D188" s="102" t="s">
        <v>3</v>
      </c>
      <c r="E188" s="346" t="s">
        <v>79</v>
      </c>
      <c r="F188" s="411"/>
      <c r="G188" s="411"/>
      <c r="H188" s="411"/>
      <c r="I188" s="412"/>
      <c r="J188" s="175"/>
      <c r="K188" s="413" t="s">
        <v>79</v>
      </c>
      <c r="L188" s="347"/>
      <c r="M188" s="347"/>
      <c r="N188" s="347"/>
      <c r="O188" s="414"/>
      <c r="P188" s="175"/>
      <c r="Q188" s="413" t="s">
        <v>79</v>
      </c>
      <c r="R188" s="347"/>
      <c r="S188" s="347"/>
      <c r="T188" s="347"/>
      <c r="U188" s="348"/>
      <c r="W188" s="407" t="s">
        <v>78</v>
      </c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9"/>
    </row>
    <row r="189" spans="1:39" ht="12.75">
      <c r="A189" s="4" t="s">
        <v>5</v>
      </c>
      <c r="B189" s="387" t="s">
        <v>21</v>
      </c>
      <c r="C189" s="387"/>
      <c r="D189" s="17">
        <v>1</v>
      </c>
      <c r="E189" s="173"/>
      <c r="F189" s="174"/>
      <c r="G189" s="173"/>
      <c r="H189" s="174"/>
      <c r="I189" s="173"/>
      <c r="J189" s="148"/>
      <c r="K189" s="173"/>
      <c r="L189" s="174"/>
      <c r="M189" s="173"/>
      <c r="N189" s="174"/>
      <c r="O189" s="173"/>
      <c r="P189" s="148"/>
      <c r="Q189" s="173"/>
      <c r="R189" s="174"/>
      <c r="S189" s="173"/>
      <c r="T189" s="174"/>
      <c r="U189" s="173"/>
      <c r="W189" s="18">
        <f>+E189*$D189</f>
        <v>0</v>
      </c>
      <c r="X189" s="19">
        <f aca="true" t="shared" si="120" ref="X189:X204">+F189*$D189</f>
        <v>0</v>
      </c>
      <c r="Y189" s="20">
        <f aca="true" t="shared" si="121" ref="Y189:Y204">+G189*$D189</f>
        <v>0</v>
      </c>
      <c r="Z189" s="21">
        <f aca="true" t="shared" si="122" ref="Z189:Z204">+H189*$D189</f>
        <v>0</v>
      </c>
      <c r="AA189" s="22">
        <f aca="true" t="shared" si="123" ref="AA189:AA204">+I189*$D189</f>
        <v>0</v>
      </c>
      <c r="AB189" s="23">
        <f>+K189*$D189</f>
        <v>0</v>
      </c>
      <c r="AC189" s="24">
        <f aca="true" t="shared" si="124" ref="AC189:AC204">+L189*$D189</f>
        <v>0</v>
      </c>
      <c r="AD189" s="24">
        <f aca="true" t="shared" si="125" ref="AD189:AD204">+M189*$D189</f>
        <v>0</v>
      </c>
      <c r="AE189" s="24">
        <f aca="true" t="shared" si="126" ref="AE189:AE204">+N189*$D189</f>
        <v>0</v>
      </c>
      <c r="AF189" s="25">
        <f aca="true" t="shared" si="127" ref="AF189:AF204">+O189*$D189</f>
        <v>0</v>
      </c>
      <c r="AG189" s="68">
        <f>+Q189*$D189</f>
        <v>0</v>
      </c>
      <c r="AH189" s="69">
        <f aca="true" t="shared" si="128" ref="AH189:AH204">+R189*$D189</f>
        <v>0</v>
      </c>
      <c r="AI189" s="70">
        <f aca="true" t="shared" si="129" ref="AI189:AI204">+S189*$D189</f>
        <v>0</v>
      </c>
      <c r="AJ189" s="71">
        <f aca="true" t="shared" si="130" ref="AJ189:AJ204">+T189*$D189</f>
        <v>0</v>
      </c>
      <c r="AK189" s="72">
        <f aca="true" t="shared" si="131" ref="AK189:AK204">+U189*$D189</f>
        <v>0</v>
      </c>
      <c r="AM189" s="217"/>
    </row>
    <row r="190" spans="1:37" ht="12.75">
      <c r="A190" s="4" t="s">
        <v>6</v>
      </c>
      <c r="B190" s="387" t="s">
        <v>22</v>
      </c>
      <c r="C190" s="387"/>
      <c r="D190" s="17">
        <v>2</v>
      </c>
      <c r="E190" s="149"/>
      <c r="F190" s="150"/>
      <c r="G190" s="149"/>
      <c r="H190" s="150"/>
      <c r="I190" s="149"/>
      <c r="J190" s="148"/>
      <c r="K190" s="149"/>
      <c r="L190" s="150"/>
      <c r="M190" s="149"/>
      <c r="N190" s="150"/>
      <c r="O190" s="149"/>
      <c r="P190" s="148"/>
      <c r="Q190" s="149"/>
      <c r="R190" s="150"/>
      <c r="S190" s="149"/>
      <c r="T190" s="150"/>
      <c r="U190" s="149"/>
      <c r="W190" s="26">
        <f aca="true" t="shared" si="132" ref="W190:W204">+E190*$D190</f>
        <v>0</v>
      </c>
      <c r="X190" s="27">
        <f t="shared" si="120"/>
        <v>0</v>
      </c>
      <c r="Y190" s="28">
        <f t="shared" si="121"/>
        <v>0</v>
      </c>
      <c r="Z190" s="29">
        <f t="shared" si="122"/>
        <v>0</v>
      </c>
      <c r="AA190" s="30">
        <f t="shared" si="123"/>
        <v>0</v>
      </c>
      <c r="AB190" s="31">
        <f aca="true" t="shared" si="133" ref="AB190:AB204">+K190*$D190</f>
        <v>0</v>
      </c>
      <c r="AC190" s="32">
        <f t="shared" si="124"/>
        <v>0</v>
      </c>
      <c r="AD190" s="32">
        <f t="shared" si="125"/>
        <v>0</v>
      </c>
      <c r="AE190" s="32">
        <f t="shared" si="126"/>
        <v>0</v>
      </c>
      <c r="AF190" s="33">
        <f t="shared" si="127"/>
        <v>0</v>
      </c>
      <c r="AG190" s="73">
        <f aca="true" t="shared" si="134" ref="AG190:AG204">+Q190*$D190</f>
        <v>0</v>
      </c>
      <c r="AH190" s="74">
        <f t="shared" si="128"/>
        <v>0</v>
      </c>
      <c r="AI190" s="75">
        <f t="shared" si="129"/>
        <v>0</v>
      </c>
      <c r="AJ190" s="76">
        <f t="shared" si="130"/>
        <v>0</v>
      </c>
      <c r="AK190" s="77">
        <f t="shared" si="131"/>
        <v>0</v>
      </c>
    </row>
    <row r="191" spans="1:37" ht="12.75">
      <c r="A191" s="4" t="s">
        <v>7</v>
      </c>
      <c r="B191" s="387" t="s">
        <v>24</v>
      </c>
      <c r="C191" s="387"/>
      <c r="D191" s="17">
        <v>8</v>
      </c>
      <c r="E191" s="149"/>
      <c r="F191" s="150"/>
      <c r="G191" s="149"/>
      <c r="H191" s="150"/>
      <c r="I191" s="149"/>
      <c r="J191" s="148"/>
      <c r="K191" s="149"/>
      <c r="L191" s="150"/>
      <c r="M191" s="149"/>
      <c r="N191" s="150"/>
      <c r="O191" s="149"/>
      <c r="P191" s="148"/>
      <c r="Q191" s="149"/>
      <c r="R191" s="150"/>
      <c r="S191" s="149"/>
      <c r="T191" s="150"/>
      <c r="U191" s="149"/>
      <c r="W191" s="26">
        <f t="shared" si="132"/>
        <v>0</v>
      </c>
      <c r="X191" s="27">
        <f t="shared" si="120"/>
        <v>0</v>
      </c>
      <c r="Y191" s="28">
        <f t="shared" si="121"/>
        <v>0</v>
      </c>
      <c r="Z191" s="29">
        <f t="shared" si="122"/>
        <v>0</v>
      </c>
      <c r="AA191" s="30">
        <f t="shared" si="123"/>
        <v>0</v>
      </c>
      <c r="AB191" s="31">
        <f t="shared" si="133"/>
        <v>0</v>
      </c>
      <c r="AC191" s="32">
        <f t="shared" si="124"/>
        <v>0</v>
      </c>
      <c r="AD191" s="32">
        <f t="shared" si="125"/>
        <v>0</v>
      </c>
      <c r="AE191" s="32">
        <f t="shared" si="126"/>
        <v>0</v>
      </c>
      <c r="AF191" s="33">
        <f t="shared" si="127"/>
        <v>0</v>
      </c>
      <c r="AG191" s="73">
        <f t="shared" si="134"/>
        <v>0</v>
      </c>
      <c r="AH191" s="74">
        <f t="shared" si="128"/>
        <v>0</v>
      </c>
      <c r="AI191" s="75">
        <f t="shared" si="129"/>
        <v>0</v>
      </c>
      <c r="AJ191" s="76">
        <f t="shared" si="130"/>
        <v>0</v>
      </c>
      <c r="AK191" s="77">
        <f t="shared" si="131"/>
        <v>0</v>
      </c>
    </row>
    <row r="192" spans="1:37" ht="12.75">
      <c r="A192" s="4" t="s">
        <v>8</v>
      </c>
      <c r="B192" s="387" t="s">
        <v>25</v>
      </c>
      <c r="C192" s="387"/>
      <c r="D192" s="17">
        <v>6</v>
      </c>
      <c r="E192" s="149"/>
      <c r="F192" s="150"/>
      <c r="G192" s="149"/>
      <c r="H192" s="150"/>
      <c r="I192" s="149"/>
      <c r="J192" s="148"/>
      <c r="K192" s="149"/>
      <c r="L192" s="150"/>
      <c r="M192" s="149"/>
      <c r="N192" s="150"/>
      <c r="O192" s="149"/>
      <c r="P192" s="148"/>
      <c r="Q192" s="149"/>
      <c r="R192" s="150"/>
      <c r="S192" s="149"/>
      <c r="T192" s="150"/>
      <c r="U192" s="149"/>
      <c r="W192" s="26">
        <f t="shared" si="132"/>
        <v>0</v>
      </c>
      <c r="X192" s="27">
        <f t="shared" si="120"/>
        <v>0</v>
      </c>
      <c r="Y192" s="28">
        <f t="shared" si="121"/>
        <v>0</v>
      </c>
      <c r="Z192" s="29">
        <f t="shared" si="122"/>
        <v>0</v>
      </c>
      <c r="AA192" s="30">
        <f t="shared" si="123"/>
        <v>0</v>
      </c>
      <c r="AB192" s="31">
        <f t="shared" si="133"/>
        <v>0</v>
      </c>
      <c r="AC192" s="32">
        <f t="shared" si="124"/>
        <v>0</v>
      </c>
      <c r="AD192" s="32">
        <f t="shared" si="125"/>
        <v>0</v>
      </c>
      <c r="AE192" s="32">
        <f t="shared" si="126"/>
        <v>0</v>
      </c>
      <c r="AF192" s="33">
        <f t="shared" si="127"/>
        <v>0</v>
      </c>
      <c r="AG192" s="73">
        <f t="shared" si="134"/>
        <v>0</v>
      </c>
      <c r="AH192" s="74">
        <f t="shared" si="128"/>
        <v>0</v>
      </c>
      <c r="AI192" s="75">
        <f t="shared" si="129"/>
        <v>0</v>
      </c>
      <c r="AJ192" s="76">
        <f t="shared" si="130"/>
        <v>0</v>
      </c>
      <c r="AK192" s="77">
        <f t="shared" si="131"/>
        <v>0</v>
      </c>
    </row>
    <row r="193" spans="1:37" ht="12.75">
      <c r="A193" s="4" t="s">
        <v>9</v>
      </c>
      <c r="B193" s="387" t="s">
        <v>26</v>
      </c>
      <c r="C193" s="387"/>
      <c r="D193" s="17">
        <v>2</v>
      </c>
      <c r="E193" s="149"/>
      <c r="F193" s="150"/>
      <c r="G193" s="149"/>
      <c r="H193" s="150"/>
      <c r="I193" s="149"/>
      <c r="J193" s="148"/>
      <c r="K193" s="149"/>
      <c r="L193" s="150"/>
      <c r="M193" s="149"/>
      <c r="N193" s="150"/>
      <c r="O193" s="149"/>
      <c r="P193" s="148"/>
      <c r="Q193" s="149"/>
      <c r="R193" s="150"/>
      <c r="S193" s="149"/>
      <c r="T193" s="150"/>
      <c r="U193" s="149"/>
      <c r="W193" s="26">
        <f t="shared" si="132"/>
        <v>0</v>
      </c>
      <c r="X193" s="27">
        <f t="shared" si="120"/>
        <v>0</v>
      </c>
      <c r="Y193" s="28">
        <f t="shared" si="121"/>
        <v>0</v>
      </c>
      <c r="Z193" s="29">
        <f t="shared" si="122"/>
        <v>0</v>
      </c>
      <c r="AA193" s="30">
        <f t="shared" si="123"/>
        <v>0</v>
      </c>
      <c r="AB193" s="31">
        <f t="shared" si="133"/>
        <v>0</v>
      </c>
      <c r="AC193" s="32">
        <f t="shared" si="124"/>
        <v>0</v>
      </c>
      <c r="AD193" s="32">
        <f t="shared" si="125"/>
        <v>0</v>
      </c>
      <c r="AE193" s="32">
        <f t="shared" si="126"/>
        <v>0</v>
      </c>
      <c r="AF193" s="33">
        <f t="shared" si="127"/>
        <v>0</v>
      </c>
      <c r="AG193" s="73">
        <f t="shared" si="134"/>
        <v>0</v>
      </c>
      <c r="AH193" s="74">
        <f t="shared" si="128"/>
        <v>0</v>
      </c>
      <c r="AI193" s="75">
        <f t="shared" si="129"/>
        <v>0</v>
      </c>
      <c r="AJ193" s="76">
        <f t="shared" si="130"/>
        <v>0</v>
      </c>
      <c r="AK193" s="77">
        <f t="shared" si="131"/>
        <v>0</v>
      </c>
    </row>
    <row r="194" spans="1:37" ht="12.75">
      <c r="A194" s="4" t="s">
        <v>10</v>
      </c>
      <c r="B194" s="387" t="s">
        <v>27</v>
      </c>
      <c r="C194" s="387"/>
      <c r="D194" s="17">
        <v>6</v>
      </c>
      <c r="E194" s="149"/>
      <c r="F194" s="150"/>
      <c r="G194" s="149"/>
      <c r="H194" s="150"/>
      <c r="I194" s="149"/>
      <c r="J194" s="148"/>
      <c r="K194" s="149"/>
      <c r="L194" s="150"/>
      <c r="M194" s="149"/>
      <c r="N194" s="150"/>
      <c r="O194" s="149"/>
      <c r="P194" s="148"/>
      <c r="Q194" s="149"/>
      <c r="R194" s="150"/>
      <c r="S194" s="149"/>
      <c r="T194" s="150"/>
      <c r="U194" s="149"/>
      <c r="W194" s="26">
        <f t="shared" si="132"/>
        <v>0</v>
      </c>
      <c r="X194" s="27">
        <f t="shared" si="120"/>
        <v>0</v>
      </c>
      <c r="Y194" s="28">
        <f t="shared" si="121"/>
        <v>0</v>
      </c>
      <c r="Z194" s="29">
        <f t="shared" si="122"/>
        <v>0</v>
      </c>
      <c r="AA194" s="30">
        <f t="shared" si="123"/>
        <v>0</v>
      </c>
      <c r="AB194" s="31">
        <f t="shared" si="133"/>
        <v>0</v>
      </c>
      <c r="AC194" s="32">
        <f t="shared" si="124"/>
        <v>0</v>
      </c>
      <c r="AD194" s="32">
        <f t="shared" si="125"/>
        <v>0</v>
      </c>
      <c r="AE194" s="32">
        <f t="shared" si="126"/>
        <v>0</v>
      </c>
      <c r="AF194" s="33">
        <f t="shared" si="127"/>
        <v>0</v>
      </c>
      <c r="AG194" s="73">
        <f t="shared" si="134"/>
        <v>0</v>
      </c>
      <c r="AH194" s="74">
        <f t="shared" si="128"/>
        <v>0</v>
      </c>
      <c r="AI194" s="75">
        <f t="shared" si="129"/>
        <v>0</v>
      </c>
      <c r="AJ194" s="76">
        <f t="shared" si="130"/>
        <v>0</v>
      </c>
      <c r="AK194" s="77">
        <f t="shared" si="131"/>
        <v>0</v>
      </c>
    </row>
    <row r="195" spans="1:37" ht="12.75">
      <c r="A195" s="4" t="s">
        <v>11</v>
      </c>
      <c r="B195" s="387" t="s">
        <v>28</v>
      </c>
      <c r="C195" s="387"/>
      <c r="D195" s="17">
        <v>12</v>
      </c>
      <c r="E195" s="149"/>
      <c r="F195" s="150"/>
      <c r="G195" s="149"/>
      <c r="H195" s="150"/>
      <c r="I195" s="149"/>
      <c r="J195" s="148"/>
      <c r="K195" s="149"/>
      <c r="L195" s="150"/>
      <c r="M195" s="149"/>
      <c r="N195" s="150"/>
      <c r="O195" s="149"/>
      <c r="P195" s="148"/>
      <c r="Q195" s="149"/>
      <c r="R195" s="150"/>
      <c r="S195" s="149"/>
      <c r="T195" s="150"/>
      <c r="U195" s="149"/>
      <c r="W195" s="26">
        <f t="shared" si="132"/>
        <v>0</v>
      </c>
      <c r="X195" s="27">
        <f t="shared" si="120"/>
        <v>0</v>
      </c>
      <c r="Y195" s="28">
        <f t="shared" si="121"/>
        <v>0</v>
      </c>
      <c r="Z195" s="29">
        <f t="shared" si="122"/>
        <v>0</v>
      </c>
      <c r="AA195" s="30">
        <f t="shared" si="123"/>
        <v>0</v>
      </c>
      <c r="AB195" s="31">
        <f t="shared" si="133"/>
        <v>0</v>
      </c>
      <c r="AC195" s="32">
        <f t="shared" si="124"/>
        <v>0</v>
      </c>
      <c r="AD195" s="32">
        <f t="shared" si="125"/>
        <v>0</v>
      </c>
      <c r="AE195" s="32">
        <f t="shared" si="126"/>
        <v>0</v>
      </c>
      <c r="AF195" s="33">
        <f t="shared" si="127"/>
        <v>0</v>
      </c>
      <c r="AG195" s="73">
        <f t="shared" si="134"/>
        <v>0</v>
      </c>
      <c r="AH195" s="74">
        <f t="shared" si="128"/>
        <v>0</v>
      </c>
      <c r="AI195" s="75">
        <f t="shared" si="129"/>
        <v>0</v>
      </c>
      <c r="AJ195" s="76">
        <f t="shared" si="130"/>
        <v>0</v>
      </c>
      <c r="AK195" s="77">
        <f t="shared" si="131"/>
        <v>0</v>
      </c>
    </row>
    <row r="196" spans="1:37" ht="12.75">
      <c r="A196" s="4" t="s">
        <v>12</v>
      </c>
      <c r="B196" s="387" t="s">
        <v>29</v>
      </c>
      <c r="C196" s="387"/>
      <c r="D196" s="17">
        <v>12</v>
      </c>
      <c r="E196" s="149"/>
      <c r="F196" s="150"/>
      <c r="G196" s="149"/>
      <c r="H196" s="150"/>
      <c r="I196" s="149"/>
      <c r="J196" s="148"/>
      <c r="K196" s="149"/>
      <c r="L196" s="150"/>
      <c r="M196" s="149"/>
      <c r="N196" s="150"/>
      <c r="O196" s="149"/>
      <c r="P196" s="148"/>
      <c r="Q196" s="149"/>
      <c r="R196" s="150"/>
      <c r="S196" s="149"/>
      <c r="T196" s="150"/>
      <c r="U196" s="149"/>
      <c r="W196" s="26">
        <f t="shared" si="132"/>
        <v>0</v>
      </c>
      <c r="X196" s="27">
        <f t="shared" si="120"/>
        <v>0</v>
      </c>
      <c r="Y196" s="28">
        <f t="shared" si="121"/>
        <v>0</v>
      </c>
      <c r="Z196" s="29">
        <f t="shared" si="122"/>
        <v>0</v>
      </c>
      <c r="AA196" s="30">
        <f t="shared" si="123"/>
        <v>0</v>
      </c>
      <c r="AB196" s="31">
        <f t="shared" si="133"/>
        <v>0</v>
      </c>
      <c r="AC196" s="32">
        <f t="shared" si="124"/>
        <v>0</v>
      </c>
      <c r="AD196" s="32">
        <f t="shared" si="125"/>
        <v>0</v>
      </c>
      <c r="AE196" s="32">
        <f t="shared" si="126"/>
        <v>0</v>
      </c>
      <c r="AF196" s="33">
        <f t="shared" si="127"/>
        <v>0</v>
      </c>
      <c r="AG196" s="73">
        <f t="shared" si="134"/>
        <v>0</v>
      </c>
      <c r="AH196" s="74">
        <f t="shared" si="128"/>
        <v>0</v>
      </c>
      <c r="AI196" s="75">
        <f t="shared" si="129"/>
        <v>0</v>
      </c>
      <c r="AJ196" s="76">
        <f t="shared" si="130"/>
        <v>0</v>
      </c>
      <c r="AK196" s="77">
        <f t="shared" si="131"/>
        <v>0</v>
      </c>
    </row>
    <row r="197" spans="1:39" ht="12.75">
      <c r="A197" s="4" t="s">
        <v>13</v>
      </c>
      <c r="B197" s="387" t="s">
        <v>30</v>
      </c>
      <c r="C197" s="387"/>
      <c r="D197" s="17">
        <v>14</v>
      </c>
      <c r="E197" s="149"/>
      <c r="F197" s="150"/>
      <c r="G197" s="149"/>
      <c r="H197" s="150"/>
      <c r="I197" s="149"/>
      <c r="J197" s="148"/>
      <c r="K197" s="149"/>
      <c r="L197" s="150"/>
      <c r="M197" s="149"/>
      <c r="N197" s="150"/>
      <c r="O197" s="149"/>
      <c r="P197" s="148"/>
      <c r="Q197" s="149"/>
      <c r="R197" s="150"/>
      <c r="S197" s="149"/>
      <c r="T197" s="150"/>
      <c r="U197" s="149"/>
      <c r="W197" s="26">
        <f t="shared" si="132"/>
        <v>0</v>
      </c>
      <c r="X197" s="27">
        <f t="shared" si="120"/>
        <v>0</v>
      </c>
      <c r="Y197" s="28">
        <f t="shared" si="121"/>
        <v>0</v>
      </c>
      <c r="Z197" s="29">
        <f t="shared" si="122"/>
        <v>0</v>
      </c>
      <c r="AA197" s="30">
        <f t="shared" si="123"/>
        <v>0</v>
      </c>
      <c r="AB197" s="31">
        <f t="shared" si="133"/>
        <v>0</v>
      </c>
      <c r="AC197" s="32">
        <f t="shared" si="124"/>
        <v>0</v>
      </c>
      <c r="AD197" s="32">
        <f t="shared" si="125"/>
        <v>0</v>
      </c>
      <c r="AE197" s="32">
        <f t="shared" si="126"/>
        <v>0</v>
      </c>
      <c r="AF197" s="33">
        <f t="shared" si="127"/>
        <v>0</v>
      </c>
      <c r="AG197" s="73">
        <f t="shared" si="134"/>
        <v>0</v>
      </c>
      <c r="AH197" s="74">
        <f t="shared" si="128"/>
        <v>0</v>
      </c>
      <c r="AI197" s="75">
        <f t="shared" si="129"/>
        <v>0</v>
      </c>
      <c r="AJ197" s="76">
        <f t="shared" si="130"/>
        <v>0</v>
      </c>
      <c r="AK197" s="77">
        <f t="shared" si="131"/>
        <v>0</v>
      </c>
      <c r="AM197" s="135"/>
    </row>
    <row r="198" spans="1:39" ht="12.75">
      <c r="A198" s="4" t="s">
        <v>14</v>
      </c>
      <c r="B198" s="387" t="s">
        <v>23</v>
      </c>
      <c r="C198" s="387"/>
      <c r="D198" s="17">
        <v>7</v>
      </c>
      <c r="E198" s="149"/>
      <c r="F198" s="150"/>
      <c r="G198" s="149"/>
      <c r="H198" s="150"/>
      <c r="I198" s="149"/>
      <c r="J198" s="148"/>
      <c r="K198" s="149"/>
      <c r="L198" s="150"/>
      <c r="M198" s="149"/>
      <c r="N198" s="150"/>
      <c r="O198" s="149"/>
      <c r="P198" s="148"/>
      <c r="Q198" s="149"/>
      <c r="R198" s="150"/>
      <c r="S198" s="149"/>
      <c r="T198" s="150"/>
      <c r="U198" s="149"/>
      <c r="W198" s="26">
        <f t="shared" si="132"/>
        <v>0</v>
      </c>
      <c r="X198" s="27">
        <f t="shared" si="120"/>
        <v>0</v>
      </c>
      <c r="Y198" s="28">
        <f t="shared" si="121"/>
        <v>0</v>
      </c>
      <c r="Z198" s="29">
        <f t="shared" si="122"/>
        <v>0</v>
      </c>
      <c r="AA198" s="30">
        <f t="shared" si="123"/>
        <v>0</v>
      </c>
      <c r="AB198" s="31">
        <f t="shared" si="133"/>
        <v>0</v>
      </c>
      <c r="AC198" s="32">
        <f t="shared" si="124"/>
        <v>0</v>
      </c>
      <c r="AD198" s="32">
        <f t="shared" si="125"/>
        <v>0</v>
      </c>
      <c r="AE198" s="32">
        <f t="shared" si="126"/>
        <v>0</v>
      </c>
      <c r="AF198" s="33">
        <f t="shared" si="127"/>
        <v>0</v>
      </c>
      <c r="AG198" s="73">
        <f t="shared" si="134"/>
        <v>0</v>
      </c>
      <c r="AH198" s="74">
        <f t="shared" si="128"/>
        <v>0</v>
      </c>
      <c r="AI198" s="75">
        <f t="shared" si="129"/>
        <v>0</v>
      </c>
      <c r="AJ198" s="76">
        <f t="shared" si="130"/>
        <v>0</v>
      </c>
      <c r="AK198" s="77">
        <f t="shared" si="131"/>
        <v>0</v>
      </c>
      <c r="AM198" s="135"/>
    </row>
    <row r="199" spans="1:39" ht="12.75">
      <c r="A199" s="4" t="s">
        <v>15</v>
      </c>
      <c r="B199" s="387" t="s">
        <v>31</v>
      </c>
      <c r="C199" s="387"/>
      <c r="D199" s="17">
        <v>18</v>
      </c>
      <c r="E199" s="149"/>
      <c r="F199" s="150"/>
      <c r="G199" s="149"/>
      <c r="H199" s="150"/>
      <c r="I199" s="149"/>
      <c r="J199" s="148"/>
      <c r="K199" s="149"/>
      <c r="L199" s="150"/>
      <c r="M199" s="149"/>
      <c r="N199" s="150"/>
      <c r="O199" s="149"/>
      <c r="P199" s="148"/>
      <c r="Q199" s="149"/>
      <c r="R199" s="150"/>
      <c r="S199" s="149"/>
      <c r="T199" s="150"/>
      <c r="U199" s="149"/>
      <c r="W199" s="26">
        <f t="shared" si="132"/>
        <v>0</v>
      </c>
      <c r="X199" s="27">
        <f t="shared" si="120"/>
        <v>0</v>
      </c>
      <c r="Y199" s="28">
        <f t="shared" si="121"/>
        <v>0</v>
      </c>
      <c r="Z199" s="29">
        <f t="shared" si="122"/>
        <v>0</v>
      </c>
      <c r="AA199" s="30">
        <f t="shared" si="123"/>
        <v>0</v>
      </c>
      <c r="AB199" s="31">
        <f t="shared" si="133"/>
        <v>0</v>
      </c>
      <c r="AC199" s="32">
        <f t="shared" si="124"/>
        <v>0</v>
      </c>
      <c r="AD199" s="32">
        <f t="shared" si="125"/>
        <v>0</v>
      </c>
      <c r="AE199" s="32">
        <f t="shared" si="126"/>
        <v>0</v>
      </c>
      <c r="AF199" s="33">
        <f t="shared" si="127"/>
        <v>0</v>
      </c>
      <c r="AG199" s="73">
        <f t="shared" si="134"/>
        <v>0</v>
      </c>
      <c r="AH199" s="74">
        <f t="shared" si="128"/>
        <v>0</v>
      </c>
      <c r="AI199" s="75">
        <f t="shared" si="129"/>
        <v>0</v>
      </c>
      <c r="AJ199" s="76">
        <f t="shared" si="130"/>
        <v>0</v>
      </c>
      <c r="AK199" s="77">
        <f t="shared" si="131"/>
        <v>0</v>
      </c>
      <c r="AM199" s="135"/>
    </row>
    <row r="200" spans="1:39" ht="12.75">
      <c r="A200" s="4" t="s">
        <v>16</v>
      </c>
      <c r="B200" s="387" t="s">
        <v>32</v>
      </c>
      <c r="C200" s="387"/>
      <c r="D200" s="17">
        <v>10</v>
      </c>
      <c r="E200" s="149"/>
      <c r="F200" s="150"/>
      <c r="G200" s="149"/>
      <c r="H200" s="150"/>
      <c r="I200" s="149"/>
      <c r="J200" s="148"/>
      <c r="K200" s="149"/>
      <c r="L200" s="150"/>
      <c r="M200" s="149"/>
      <c r="N200" s="150"/>
      <c r="O200" s="149"/>
      <c r="P200" s="148"/>
      <c r="Q200" s="149"/>
      <c r="R200" s="150"/>
      <c r="S200" s="149"/>
      <c r="T200" s="150"/>
      <c r="U200" s="149"/>
      <c r="W200" s="26">
        <f t="shared" si="132"/>
        <v>0</v>
      </c>
      <c r="X200" s="27">
        <f t="shared" si="120"/>
        <v>0</v>
      </c>
      <c r="Y200" s="28">
        <f t="shared" si="121"/>
        <v>0</v>
      </c>
      <c r="Z200" s="29">
        <f t="shared" si="122"/>
        <v>0</v>
      </c>
      <c r="AA200" s="30">
        <f t="shared" si="123"/>
        <v>0</v>
      </c>
      <c r="AB200" s="31">
        <f t="shared" si="133"/>
        <v>0</v>
      </c>
      <c r="AC200" s="32">
        <f t="shared" si="124"/>
        <v>0</v>
      </c>
      <c r="AD200" s="32">
        <f t="shared" si="125"/>
        <v>0</v>
      </c>
      <c r="AE200" s="32">
        <f t="shared" si="126"/>
        <v>0</v>
      </c>
      <c r="AF200" s="33">
        <f t="shared" si="127"/>
        <v>0</v>
      </c>
      <c r="AG200" s="73">
        <f t="shared" si="134"/>
        <v>0</v>
      </c>
      <c r="AH200" s="74">
        <f t="shared" si="128"/>
        <v>0</v>
      </c>
      <c r="AI200" s="75">
        <f t="shared" si="129"/>
        <v>0</v>
      </c>
      <c r="AJ200" s="76">
        <f t="shared" si="130"/>
        <v>0</v>
      </c>
      <c r="AK200" s="77">
        <f t="shared" si="131"/>
        <v>0</v>
      </c>
      <c r="AM200" s="135"/>
    </row>
    <row r="201" spans="1:39" ht="12.75">
      <c r="A201" s="4" t="s">
        <v>17</v>
      </c>
      <c r="B201" s="387" t="s">
        <v>33</v>
      </c>
      <c r="C201" s="387"/>
      <c r="D201" s="17">
        <v>10</v>
      </c>
      <c r="E201" s="149"/>
      <c r="F201" s="150"/>
      <c r="G201" s="149"/>
      <c r="H201" s="150"/>
      <c r="I201" s="149"/>
      <c r="J201" s="148"/>
      <c r="K201" s="149"/>
      <c r="L201" s="150"/>
      <c r="M201" s="149"/>
      <c r="N201" s="150"/>
      <c r="O201" s="149"/>
      <c r="P201" s="148"/>
      <c r="Q201" s="149"/>
      <c r="R201" s="150"/>
      <c r="S201" s="149"/>
      <c r="T201" s="150"/>
      <c r="U201" s="149"/>
      <c r="W201" s="26">
        <f t="shared" si="132"/>
        <v>0</v>
      </c>
      <c r="X201" s="27">
        <f t="shared" si="120"/>
        <v>0</v>
      </c>
      <c r="Y201" s="28">
        <f t="shared" si="121"/>
        <v>0</v>
      </c>
      <c r="Z201" s="29">
        <f t="shared" si="122"/>
        <v>0</v>
      </c>
      <c r="AA201" s="30">
        <f t="shared" si="123"/>
        <v>0</v>
      </c>
      <c r="AB201" s="31">
        <f t="shared" si="133"/>
        <v>0</v>
      </c>
      <c r="AC201" s="32">
        <f t="shared" si="124"/>
        <v>0</v>
      </c>
      <c r="AD201" s="32">
        <f t="shared" si="125"/>
        <v>0</v>
      </c>
      <c r="AE201" s="32">
        <f t="shared" si="126"/>
        <v>0</v>
      </c>
      <c r="AF201" s="33">
        <f t="shared" si="127"/>
        <v>0</v>
      </c>
      <c r="AG201" s="73">
        <f t="shared" si="134"/>
        <v>0</v>
      </c>
      <c r="AH201" s="74">
        <f t="shared" si="128"/>
        <v>0</v>
      </c>
      <c r="AI201" s="75">
        <f t="shared" si="129"/>
        <v>0</v>
      </c>
      <c r="AJ201" s="76">
        <f t="shared" si="130"/>
        <v>0</v>
      </c>
      <c r="AK201" s="77">
        <f t="shared" si="131"/>
        <v>0</v>
      </c>
      <c r="AM201" s="135"/>
    </row>
    <row r="202" spans="1:37" ht="12.75">
      <c r="A202" s="4" t="s">
        <v>18</v>
      </c>
      <c r="B202" s="387" t="s">
        <v>34</v>
      </c>
      <c r="C202" s="387"/>
      <c r="D202" s="17">
        <v>10</v>
      </c>
      <c r="E202" s="149"/>
      <c r="F202" s="150"/>
      <c r="G202" s="149"/>
      <c r="H202" s="150"/>
      <c r="I202" s="149"/>
      <c r="J202" s="148"/>
      <c r="K202" s="149"/>
      <c r="L202" s="150"/>
      <c r="M202" s="149"/>
      <c r="N202" s="150"/>
      <c r="O202" s="149"/>
      <c r="P202" s="148"/>
      <c r="Q202" s="149"/>
      <c r="R202" s="150"/>
      <c r="S202" s="149"/>
      <c r="T202" s="150"/>
      <c r="U202" s="149"/>
      <c r="W202" s="26">
        <f t="shared" si="132"/>
        <v>0</v>
      </c>
      <c r="X202" s="27">
        <f t="shared" si="120"/>
        <v>0</v>
      </c>
      <c r="Y202" s="28">
        <f t="shared" si="121"/>
        <v>0</v>
      </c>
      <c r="Z202" s="29">
        <f t="shared" si="122"/>
        <v>0</v>
      </c>
      <c r="AA202" s="30">
        <f t="shared" si="123"/>
        <v>0</v>
      </c>
      <c r="AB202" s="31">
        <f t="shared" si="133"/>
        <v>0</v>
      </c>
      <c r="AC202" s="32">
        <f t="shared" si="124"/>
        <v>0</v>
      </c>
      <c r="AD202" s="32">
        <f t="shared" si="125"/>
        <v>0</v>
      </c>
      <c r="AE202" s="32">
        <f t="shared" si="126"/>
        <v>0</v>
      </c>
      <c r="AF202" s="33">
        <f t="shared" si="127"/>
        <v>0</v>
      </c>
      <c r="AG202" s="73">
        <f t="shared" si="134"/>
        <v>0</v>
      </c>
      <c r="AH202" s="74">
        <f t="shared" si="128"/>
        <v>0</v>
      </c>
      <c r="AI202" s="75">
        <f t="shared" si="129"/>
        <v>0</v>
      </c>
      <c r="AJ202" s="76">
        <f t="shared" si="130"/>
        <v>0</v>
      </c>
      <c r="AK202" s="77">
        <f t="shared" si="131"/>
        <v>0</v>
      </c>
    </row>
    <row r="203" spans="1:39" ht="12.75">
      <c r="A203" s="4" t="s">
        <v>19</v>
      </c>
      <c r="B203" s="387" t="s">
        <v>35</v>
      </c>
      <c r="C203" s="387"/>
      <c r="D203" s="17">
        <v>8</v>
      </c>
      <c r="E203" s="149"/>
      <c r="F203" s="150"/>
      <c r="G203" s="149"/>
      <c r="H203" s="150"/>
      <c r="I203" s="149"/>
      <c r="J203" s="148"/>
      <c r="K203" s="149"/>
      <c r="L203" s="150"/>
      <c r="M203" s="149"/>
      <c r="N203" s="150"/>
      <c r="O203" s="149"/>
      <c r="P203" s="148"/>
      <c r="Q203" s="149"/>
      <c r="R203" s="150"/>
      <c r="S203" s="149"/>
      <c r="T203" s="150"/>
      <c r="U203" s="149"/>
      <c r="W203" s="26">
        <f t="shared" si="132"/>
        <v>0</v>
      </c>
      <c r="X203" s="27">
        <f t="shared" si="120"/>
        <v>0</v>
      </c>
      <c r="Y203" s="28">
        <f t="shared" si="121"/>
        <v>0</v>
      </c>
      <c r="Z203" s="29">
        <f t="shared" si="122"/>
        <v>0</v>
      </c>
      <c r="AA203" s="30">
        <f t="shared" si="123"/>
        <v>0</v>
      </c>
      <c r="AB203" s="31">
        <f t="shared" si="133"/>
        <v>0</v>
      </c>
      <c r="AC203" s="32">
        <f t="shared" si="124"/>
        <v>0</v>
      </c>
      <c r="AD203" s="32">
        <f t="shared" si="125"/>
        <v>0</v>
      </c>
      <c r="AE203" s="32">
        <f t="shared" si="126"/>
        <v>0</v>
      </c>
      <c r="AF203" s="33">
        <f t="shared" si="127"/>
        <v>0</v>
      </c>
      <c r="AG203" s="73">
        <f t="shared" si="134"/>
        <v>0</v>
      </c>
      <c r="AH203" s="74">
        <f t="shared" si="128"/>
        <v>0</v>
      </c>
      <c r="AI203" s="75">
        <f t="shared" si="129"/>
        <v>0</v>
      </c>
      <c r="AJ203" s="76">
        <f t="shared" si="130"/>
        <v>0</v>
      </c>
      <c r="AK203" s="77">
        <f t="shared" si="131"/>
        <v>0</v>
      </c>
      <c r="AM203" s="135"/>
    </row>
    <row r="204" spans="1:39" ht="13.5" thickBot="1">
      <c r="A204" s="4" t="s">
        <v>20</v>
      </c>
      <c r="B204" s="387" t="s">
        <v>36</v>
      </c>
      <c r="C204" s="387"/>
      <c r="D204" s="17">
        <v>5</v>
      </c>
      <c r="E204" s="149"/>
      <c r="F204" s="150"/>
      <c r="G204" s="149"/>
      <c r="H204" s="150"/>
      <c r="I204" s="149"/>
      <c r="J204" s="148"/>
      <c r="K204" s="149"/>
      <c r="L204" s="150"/>
      <c r="M204" s="149"/>
      <c r="N204" s="150"/>
      <c r="O204" s="149"/>
      <c r="P204" s="148"/>
      <c r="Q204" s="149"/>
      <c r="R204" s="150"/>
      <c r="S204" s="149"/>
      <c r="T204" s="150"/>
      <c r="U204" s="149"/>
      <c r="W204" s="34">
        <f t="shared" si="132"/>
        <v>0</v>
      </c>
      <c r="X204" s="35">
        <f t="shared" si="120"/>
        <v>0</v>
      </c>
      <c r="Y204" s="36">
        <f t="shared" si="121"/>
        <v>0</v>
      </c>
      <c r="Z204" s="37">
        <f t="shared" si="122"/>
        <v>0</v>
      </c>
      <c r="AA204" s="38">
        <f t="shared" si="123"/>
        <v>0</v>
      </c>
      <c r="AB204" s="39">
        <f t="shared" si="133"/>
        <v>0</v>
      </c>
      <c r="AC204" s="40">
        <f t="shared" si="124"/>
        <v>0</v>
      </c>
      <c r="AD204" s="40">
        <f t="shared" si="125"/>
        <v>0</v>
      </c>
      <c r="AE204" s="40">
        <f t="shared" si="126"/>
        <v>0</v>
      </c>
      <c r="AF204" s="41">
        <f t="shared" si="127"/>
        <v>0</v>
      </c>
      <c r="AG204" s="78">
        <f t="shared" si="134"/>
        <v>0</v>
      </c>
      <c r="AH204" s="79">
        <f t="shared" si="128"/>
        <v>0</v>
      </c>
      <c r="AI204" s="80">
        <f t="shared" si="129"/>
        <v>0</v>
      </c>
      <c r="AJ204" s="81">
        <f t="shared" si="130"/>
        <v>0</v>
      </c>
      <c r="AK204" s="82">
        <f t="shared" si="131"/>
        <v>0</v>
      </c>
      <c r="AM204" s="135"/>
    </row>
    <row r="205" spans="1:37" ht="13.5" thickBot="1">
      <c r="A205" s="404"/>
      <c r="B205" s="405"/>
      <c r="C205" s="405"/>
      <c r="D205" s="406"/>
      <c r="E205" s="134" t="str">
        <f>IF(E189&gt;10,"ERROR",IF(E190&gt;10,"ERROR",IF(E191&gt;10,"ERROR",IF(E192&gt;10,"ERROR",IF(E193&gt;10,"ERROR",IF(E194&gt;10,"ERROR",IF(E195&gt;10,"ERROR",IF(E196&gt;10,"ERROR"," "))))))))</f>
        <v> </v>
      </c>
      <c r="F205" s="134" t="str">
        <f>IF(F189&gt;10,"ERROR",IF(F190&gt;10,"ERROR",IF(F191&gt;10,"ERROR",IF(F192&gt;10,"ERROR",IF(F193&gt;10,"ERROR",IF(F194&gt;10,"ERROR",IF(F195&gt;10,"ERROR",IF(F196&gt;10,"ERROR"," "))))))))</f>
        <v> </v>
      </c>
      <c r="G205" s="134" t="str">
        <f>IF(G189&gt;10,"ERROR",IF(G190&gt;10,"ERROR",IF(G191&gt;10,"ERROR",IF(G192&gt;10,"ERROR",IF(G193&gt;10,"ERROR",IF(G194&gt;10,"ERROR",IF(G195&gt;10,"ERROR",IF(G196&gt;10,"ERROR"," "))))))))</f>
        <v> </v>
      </c>
      <c r="H205" s="134" t="str">
        <f>IF(H189&gt;10,"ERROR",IF(H190&gt;10,"ERROR",IF(H191&gt;10,"ERROR",IF(H192&gt;10,"ERROR",IF(H193&gt;10,"ERROR",IF(H194&gt;10,"ERROR",IF(H195&gt;10,"ERROR",IF(H196&gt;10,"ERROR"," "))))))))</f>
        <v> </v>
      </c>
      <c r="I205" s="134" t="str">
        <f>IF(I189&gt;10,"ERROR",IF(I190&gt;10,"ERROR",IF(I191&gt;10,"ERROR",IF(I192&gt;10,"ERROR",IF(I193&gt;10,"ERROR",IF(I194&gt;10,"ERROR",IF(I195&gt;10,"ERROR",IF(I196&gt;10,"ERROR"," "))))))))</f>
        <v> </v>
      </c>
      <c r="K205" s="134" t="str">
        <f>IF(K189&gt;10,"ERROR",IF(K190&gt;10,"ERROR",IF(K191&gt;10,"ERROR",IF(K192&gt;10,"ERROR",IF(K193&gt;10,"ERROR",IF(K194&gt;10,"ERROR",IF(K195&gt;10,"ERROR",IF(K196&gt;10,"ERROR"," "))))))))</f>
        <v> </v>
      </c>
      <c r="L205" s="134" t="str">
        <f>IF(L189&gt;10,"ERROR",IF(L190&gt;10,"ERROR",IF(L191&gt;10,"ERROR",IF(L192&gt;10,"ERROR",IF(L193&gt;10,"ERROR",IF(L194&gt;10,"ERROR",IF(L195&gt;10,"ERROR",IF(L196&gt;10,"ERROR"," "))))))))</f>
        <v> </v>
      </c>
      <c r="M205" s="134" t="str">
        <f>IF(M189&gt;10,"ERROR",IF(M190&gt;10,"ERROR",IF(M191&gt;10,"ERROR",IF(M192&gt;10,"ERROR",IF(M193&gt;10,"ERROR",IF(M194&gt;10,"ERROR",IF(M195&gt;10,"ERROR",IF(M196&gt;10,"ERROR"," "))))))))</f>
        <v> </v>
      </c>
      <c r="N205" s="134" t="str">
        <f>IF(N189&gt;10,"ERROR",IF(N190&gt;10,"ERROR",IF(N191&gt;10,"ERROR",IF(N192&gt;10,"ERROR",IF(N193&gt;10,"ERROR",IF(N194&gt;10,"ERROR",IF(N195&gt;10,"ERROR",IF(N196&gt;10,"ERROR"," "))))))))</f>
        <v> </v>
      </c>
      <c r="O205" s="134" t="str">
        <f>IF(O189&gt;10,"ERROR",IF(O190&gt;10,"ERROR",IF(O191&gt;10,"ERROR",IF(O192&gt;10,"ERROR",IF(O193&gt;10,"ERROR",IF(O194&gt;10,"ERROR",IF(O195&gt;10,"ERROR",IF(O196&gt;10,"ERROR"," "))))))))</f>
        <v> </v>
      </c>
      <c r="Q205" s="134" t="str">
        <f>IF(Q189&gt;10,"ERROR",IF(Q190&gt;10,"ERROR",IF(Q191&gt;10,"ERROR",IF(Q192&gt;10,"ERROR",IF(Q193&gt;10,"ERROR",IF(Q194&gt;10,"ERROR",IF(Q195&gt;10,"ERROR",IF(Q196&gt;10,"ERROR"," "))))))))</f>
        <v> </v>
      </c>
      <c r="R205" s="134" t="str">
        <f>IF(R189&gt;10,"ERROR",IF(R190&gt;10,"ERROR",IF(R191&gt;10,"ERROR",IF(R192&gt;10,"ERROR",IF(R193&gt;10,"ERROR",IF(R194&gt;10,"ERROR",IF(R195&gt;10,"ERROR",IF(R196&gt;10,"ERROR"," "))))))))</f>
        <v> </v>
      </c>
      <c r="S205" s="134" t="str">
        <f>IF(S189&gt;10,"ERROR",IF(S190&gt;10,"ERROR",IF(S191&gt;10,"ERROR",IF(S192&gt;10,"ERROR",IF(S193&gt;10,"ERROR",IF(S194&gt;10,"ERROR",IF(S195&gt;10,"ERROR",IF(S196&gt;10,"ERROR"," "))))))))</f>
        <v> </v>
      </c>
      <c r="T205" s="134" t="str">
        <f>IF(T189&gt;10,"ERROR",IF(T190&gt;10,"ERROR",IF(T191&gt;10,"ERROR",IF(T192&gt;10,"ERROR",IF(T193&gt;10,"ERROR",IF(T194&gt;10,"ERROR",IF(T195&gt;10,"ERROR",IF(T196&gt;10,"ERROR"," "))))))))</f>
        <v> </v>
      </c>
      <c r="U205" s="134" t="str">
        <f>IF(U189&gt;10,"ERROR",IF(U190&gt;10,"ERROR",IF(U191&gt;10,"ERROR",IF(U192&gt;10,"ERROR",IF(U193&gt;10,"ERROR",IF(U194&gt;10,"ERROR",IF(U195&gt;10,"ERROR",IF(U196&gt;10,"ERROR"," "))))))))</f>
        <v> </v>
      </c>
      <c r="W205" s="42">
        <f aca="true" t="shared" si="135" ref="W205:AK205">SUM(W189:W204)</f>
        <v>0</v>
      </c>
      <c r="X205" s="43">
        <f t="shared" si="135"/>
        <v>0</v>
      </c>
      <c r="Y205" s="43">
        <f t="shared" si="135"/>
        <v>0</v>
      </c>
      <c r="Z205" s="43">
        <f t="shared" si="135"/>
        <v>0</v>
      </c>
      <c r="AA205" s="44">
        <f t="shared" si="135"/>
        <v>0</v>
      </c>
      <c r="AB205" s="42">
        <f t="shared" si="135"/>
        <v>0</v>
      </c>
      <c r="AC205" s="43">
        <f t="shared" si="135"/>
        <v>0</v>
      </c>
      <c r="AD205" s="43">
        <f t="shared" si="135"/>
        <v>0</v>
      </c>
      <c r="AE205" s="43">
        <f t="shared" si="135"/>
        <v>0</v>
      </c>
      <c r="AF205" s="44">
        <f t="shared" si="135"/>
        <v>0</v>
      </c>
      <c r="AG205" s="45">
        <f t="shared" si="135"/>
        <v>0</v>
      </c>
      <c r="AH205" s="46">
        <f t="shared" si="135"/>
        <v>0</v>
      </c>
      <c r="AI205" s="46">
        <f t="shared" si="135"/>
        <v>0</v>
      </c>
      <c r="AJ205" s="46">
        <f t="shared" si="135"/>
        <v>0</v>
      </c>
      <c r="AK205" s="47">
        <f t="shared" si="135"/>
        <v>0</v>
      </c>
    </row>
    <row r="206" spans="8:39" ht="12.75">
      <c r="H206" s="135"/>
      <c r="I206" s="135"/>
      <c r="W206" s="49" t="s">
        <v>96</v>
      </c>
      <c r="X206" s="50"/>
      <c r="Y206" s="50"/>
      <c r="Z206" s="50"/>
      <c r="AA206" s="164">
        <f>IF($C$5=3,(+SUM(W205+X205+Y205)/3),"0")</f>
        <v>0</v>
      </c>
      <c r="AB206" s="49" t="s">
        <v>103</v>
      </c>
      <c r="AC206" s="50"/>
      <c r="AD206" s="50"/>
      <c r="AE206" s="50"/>
      <c r="AF206" s="164">
        <f>IF($C$5=3,(+SUM(AB205+AC205+AD205)/3),"0")</f>
        <v>0</v>
      </c>
      <c r="AG206" s="49" t="s">
        <v>105</v>
      </c>
      <c r="AH206" s="50"/>
      <c r="AI206" s="50"/>
      <c r="AJ206" s="50"/>
      <c r="AK206" s="164">
        <f>IF($C$5=3,(+SUM(AG205+AH205+AI205)/3),"0")</f>
        <v>0</v>
      </c>
      <c r="AM206" s="135"/>
    </row>
    <row r="207" spans="3:39" ht="13.5" thickBot="1">
      <c r="C207" s="56"/>
      <c r="W207" s="51" t="s">
        <v>97</v>
      </c>
      <c r="X207" s="52"/>
      <c r="Y207" s="52"/>
      <c r="Z207" s="52"/>
      <c r="AA207" s="165" t="str">
        <f>IF($C$5=5,(+SUM(W205+X205+Y205+Z205+AA205)/5),"0")</f>
        <v>0</v>
      </c>
      <c r="AB207" s="51" t="s">
        <v>104</v>
      </c>
      <c r="AC207" s="52"/>
      <c r="AD207" s="52"/>
      <c r="AE207" s="52"/>
      <c r="AF207" s="165" t="str">
        <f>IF($C$5=5,(+SUM(AB205+AC205+AD205+AE205+AF205)/5),"0")</f>
        <v>0</v>
      </c>
      <c r="AG207" s="51" t="s">
        <v>106</v>
      </c>
      <c r="AH207" s="52"/>
      <c r="AI207" s="52"/>
      <c r="AJ207" s="52"/>
      <c r="AK207" s="166" t="str">
        <f>IF($C$5=5,(+SUM(AG205+AH205+AI205+AJ205+AK205)/5),"0")</f>
        <v>0</v>
      </c>
      <c r="AM207" s="135"/>
    </row>
    <row r="208" spans="2:39" ht="13.5" thickBot="1">
      <c r="B208" s="333" t="s">
        <v>120</v>
      </c>
      <c r="C208" s="334">
        <f>+'MENU PRINCIPAL'!B37</f>
        <v>10</v>
      </c>
      <c r="Y208" s="53" t="s">
        <v>94</v>
      </c>
      <c r="Z208" s="54"/>
      <c r="AA208" s="54"/>
      <c r="AB208" s="54"/>
      <c r="AC208" s="55"/>
      <c r="AD208" s="57">
        <f>SUM(AA206,AF206,AK206)-MIN(AA206,AF206,AK206)</f>
        <v>0</v>
      </c>
      <c r="AF208" s="53" t="s">
        <v>95</v>
      </c>
      <c r="AG208" s="54"/>
      <c r="AH208" s="54"/>
      <c r="AI208" s="54"/>
      <c r="AJ208" s="55"/>
      <c r="AK208" s="57">
        <f>SUM(AA207,AF207,AK207)-MIN(AA207,AF207,AK207)</f>
        <v>0</v>
      </c>
      <c r="AM208" s="135"/>
    </row>
    <row r="209" spans="1:37" ht="15.75" thickBot="1">
      <c r="A209" s="101"/>
      <c r="B209" s="331">
        <f>+'MENU PRINCIPAL'!C37</f>
        <v>0</v>
      </c>
      <c r="C209" s="332">
        <f>+'MENU PRINCIPAL'!D37</f>
        <v>0</v>
      </c>
      <c r="E209" s="83"/>
      <c r="F209" s="96"/>
      <c r="G209" s="96"/>
      <c r="H209" s="96"/>
      <c r="I209" s="96"/>
      <c r="J209" s="97"/>
      <c r="K209" s="96"/>
      <c r="L209" s="96"/>
      <c r="M209" s="96"/>
      <c r="N209" s="96"/>
      <c r="O209" s="96"/>
      <c r="P209" s="98"/>
      <c r="Q209" s="96"/>
      <c r="R209" s="96"/>
      <c r="S209" s="96"/>
      <c r="T209" s="96"/>
      <c r="U209" s="96"/>
      <c r="W209" s="143"/>
      <c r="X209" s="170"/>
      <c r="Y209" s="93"/>
      <c r="Z209" s="93"/>
      <c r="AA209" s="93"/>
      <c r="AB209" s="96"/>
      <c r="AC209" s="93"/>
      <c r="AD209" s="93"/>
      <c r="AE209" s="93"/>
      <c r="AF209" s="93"/>
      <c r="AG209" s="93"/>
      <c r="AH209" s="93"/>
      <c r="AI209" s="93"/>
      <c r="AJ209" s="93"/>
      <c r="AK209" s="96"/>
    </row>
    <row r="210" spans="1:37" ht="13.5" thickBot="1">
      <c r="A210" s="9" t="s">
        <v>4</v>
      </c>
      <c r="B210" s="410" t="s">
        <v>1</v>
      </c>
      <c r="C210" s="410"/>
      <c r="D210" s="102" t="s">
        <v>3</v>
      </c>
      <c r="E210" s="346" t="s">
        <v>79</v>
      </c>
      <c r="F210" s="411"/>
      <c r="G210" s="411"/>
      <c r="H210" s="411"/>
      <c r="I210" s="412"/>
      <c r="J210" s="175"/>
      <c r="K210" s="413" t="s">
        <v>79</v>
      </c>
      <c r="L210" s="347"/>
      <c r="M210" s="347"/>
      <c r="N210" s="347"/>
      <c r="O210" s="414"/>
      <c r="P210" s="175"/>
      <c r="Q210" s="413" t="s">
        <v>79</v>
      </c>
      <c r="R210" s="347"/>
      <c r="S210" s="347"/>
      <c r="T210" s="347"/>
      <c r="U210" s="348"/>
      <c r="W210" s="407" t="s">
        <v>78</v>
      </c>
      <c r="X210" s="408"/>
      <c r="Y210" s="408"/>
      <c r="Z210" s="408"/>
      <c r="AA210" s="408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9"/>
    </row>
    <row r="211" spans="1:39" ht="12.75">
      <c r="A211" s="4" t="s">
        <v>5</v>
      </c>
      <c r="B211" s="387" t="s">
        <v>21</v>
      </c>
      <c r="C211" s="387"/>
      <c r="D211" s="17">
        <v>1</v>
      </c>
      <c r="E211" s="173"/>
      <c r="F211" s="174"/>
      <c r="G211" s="173"/>
      <c r="H211" s="174"/>
      <c r="I211" s="173"/>
      <c r="J211" s="148"/>
      <c r="K211" s="173"/>
      <c r="L211" s="174"/>
      <c r="M211" s="173"/>
      <c r="N211" s="174"/>
      <c r="O211" s="173"/>
      <c r="P211" s="148"/>
      <c r="Q211" s="173"/>
      <c r="R211" s="174"/>
      <c r="S211" s="173"/>
      <c r="T211" s="174"/>
      <c r="U211" s="173"/>
      <c r="W211" s="18">
        <f>+E211*$D211</f>
        <v>0</v>
      </c>
      <c r="X211" s="19">
        <f aca="true" t="shared" si="136" ref="X211:X226">+F211*$D211</f>
        <v>0</v>
      </c>
      <c r="Y211" s="20">
        <f aca="true" t="shared" si="137" ref="Y211:Y226">+G211*$D211</f>
        <v>0</v>
      </c>
      <c r="Z211" s="21">
        <f aca="true" t="shared" si="138" ref="Z211:Z226">+H211*$D211</f>
        <v>0</v>
      </c>
      <c r="AA211" s="22">
        <f aca="true" t="shared" si="139" ref="AA211:AA226">+I211*$D211</f>
        <v>0</v>
      </c>
      <c r="AB211" s="23">
        <f>+K211*$D211</f>
        <v>0</v>
      </c>
      <c r="AC211" s="24">
        <f aca="true" t="shared" si="140" ref="AC211:AC226">+L211*$D211</f>
        <v>0</v>
      </c>
      <c r="AD211" s="24">
        <f aca="true" t="shared" si="141" ref="AD211:AD226">+M211*$D211</f>
        <v>0</v>
      </c>
      <c r="AE211" s="24">
        <f aca="true" t="shared" si="142" ref="AE211:AE226">+N211*$D211</f>
        <v>0</v>
      </c>
      <c r="AF211" s="25">
        <f aca="true" t="shared" si="143" ref="AF211:AF226">+O211*$D211</f>
        <v>0</v>
      </c>
      <c r="AG211" s="68">
        <f>+Q211*$D211</f>
        <v>0</v>
      </c>
      <c r="AH211" s="69">
        <f aca="true" t="shared" si="144" ref="AH211:AH226">+R211*$D211</f>
        <v>0</v>
      </c>
      <c r="AI211" s="70">
        <f aca="true" t="shared" si="145" ref="AI211:AI226">+S211*$D211</f>
        <v>0</v>
      </c>
      <c r="AJ211" s="71">
        <f aca="true" t="shared" si="146" ref="AJ211:AJ226">+T211*$D211</f>
        <v>0</v>
      </c>
      <c r="AK211" s="72">
        <f aca="true" t="shared" si="147" ref="AK211:AK226">+U211*$D211</f>
        <v>0</v>
      </c>
      <c r="AM211" s="217"/>
    </row>
    <row r="212" spans="1:37" ht="12.75">
      <c r="A212" s="4" t="s">
        <v>6</v>
      </c>
      <c r="B212" s="387" t="s">
        <v>22</v>
      </c>
      <c r="C212" s="387"/>
      <c r="D212" s="17">
        <v>2</v>
      </c>
      <c r="E212" s="149"/>
      <c r="F212" s="150"/>
      <c r="G212" s="149"/>
      <c r="H212" s="150"/>
      <c r="I212" s="149"/>
      <c r="J212" s="148"/>
      <c r="K212" s="149"/>
      <c r="L212" s="150"/>
      <c r="M212" s="149"/>
      <c r="N212" s="150"/>
      <c r="O212" s="149"/>
      <c r="P212" s="148"/>
      <c r="Q212" s="149"/>
      <c r="R212" s="150"/>
      <c r="S212" s="149"/>
      <c r="T212" s="150"/>
      <c r="U212" s="149"/>
      <c r="W212" s="26">
        <f aca="true" t="shared" si="148" ref="W212:W226">+E212*$D212</f>
        <v>0</v>
      </c>
      <c r="X212" s="27">
        <f t="shared" si="136"/>
        <v>0</v>
      </c>
      <c r="Y212" s="28">
        <f t="shared" si="137"/>
        <v>0</v>
      </c>
      <c r="Z212" s="29">
        <f t="shared" si="138"/>
        <v>0</v>
      </c>
      <c r="AA212" s="30">
        <f t="shared" si="139"/>
        <v>0</v>
      </c>
      <c r="AB212" s="31">
        <f aca="true" t="shared" si="149" ref="AB212:AB226">+K212*$D212</f>
        <v>0</v>
      </c>
      <c r="AC212" s="32">
        <f t="shared" si="140"/>
        <v>0</v>
      </c>
      <c r="AD212" s="32">
        <f t="shared" si="141"/>
        <v>0</v>
      </c>
      <c r="AE212" s="32">
        <f t="shared" si="142"/>
        <v>0</v>
      </c>
      <c r="AF212" s="33">
        <f t="shared" si="143"/>
        <v>0</v>
      </c>
      <c r="AG212" s="73">
        <f aca="true" t="shared" si="150" ref="AG212:AG226">+Q212*$D212</f>
        <v>0</v>
      </c>
      <c r="AH212" s="74">
        <f t="shared" si="144"/>
        <v>0</v>
      </c>
      <c r="AI212" s="75">
        <f t="shared" si="145"/>
        <v>0</v>
      </c>
      <c r="AJ212" s="76">
        <f t="shared" si="146"/>
        <v>0</v>
      </c>
      <c r="AK212" s="77">
        <f t="shared" si="147"/>
        <v>0</v>
      </c>
    </row>
    <row r="213" spans="1:37" ht="12.75">
      <c r="A213" s="4" t="s">
        <v>7</v>
      </c>
      <c r="B213" s="387" t="s">
        <v>24</v>
      </c>
      <c r="C213" s="387"/>
      <c r="D213" s="17">
        <v>8</v>
      </c>
      <c r="E213" s="149"/>
      <c r="F213" s="150"/>
      <c r="G213" s="149"/>
      <c r="H213" s="150"/>
      <c r="I213" s="149"/>
      <c r="J213" s="148"/>
      <c r="K213" s="149"/>
      <c r="L213" s="150"/>
      <c r="M213" s="149"/>
      <c r="N213" s="150"/>
      <c r="O213" s="149"/>
      <c r="P213" s="148"/>
      <c r="Q213" s="149"/>
      <c r="R213" s="150"/>
      <c r="S213" s="149"/>
      <c r="T213" s="150"/>
      <c r="U213" s="149"/>
      <c r="W213" s="26">
        <f t="shared" si="148"/>
        <v>0</v>
      </c>
      <c r="X213" s="27">
        <f t="shared" si="136"/>
        <v>0</v>
      </c>
      <c r="Y213" s="28">
        <f t="shared" si="137"/>
        <v>0</v>
      </c>
      <c r="Z213" s="29">
        <f t="shared" si="138"/>
        <v>0</v>
      </c>
      <c r="AA213" s="30">
        <f t="shared" si="139"/>
        <v>0</v>
      </c>
      <c r="AB213" s="31">
        <f t="shared" si="149"/>
        <v>0</v>
      </c>
      <c r="AC213" s="32">
        <f t="shared" si="140"/>
        <v>0</v>
      </c>
      <c r="AD213" s="32">
        <f t="shared" si="141"/>
        <v>0</v>
      </c>
      <c r="AE213" s="32">
        <f t="shared" si="142"/>
        <v>0</v>
      </c>
      <c r="AF213" s="33">
        <f t="shared" si="143"/>
        <v>0</v>
      </c>
      <c r="AG213" s="73">
        <f t="shared" si="150"/>
        <v>0</v>
      </c>
      <c r="AH213" s="74">
        <f t="shared" si="144"/>
        <v>0</v>
      </c>
      <c r="AI213" s="75">
        <f t="shared" si="145"/>
        <v>0</v>
      </c>
      <c r="AJ213" s="76">
        <f t="shared" si="146"/>
        <v>0</v>
      </c>
      <c r="AK213" s="77">
        <f t="shared" si="147"/>
        <v>0</v>
      </c>
    </row>
    <row r="214" spans="1:37" ht="12.75">
      <c r="A214" s="4" t="s">
        <v>8</v>
      </c>
      <c r="B214" s="387" t="s">
        <v>25</v>
      </c>
      <c r="C214" s="387"/>
      <c r="D214" s="17">
        <v>6</v>
      </c>
      <c r="E214" s="149"/>
      <c r="F214" s="150"/>
      <c r="G214" s="149"/>
      <c r="H214" s="150"/>
      <c r="I214" s="149"/>
      <c r="J214" s="148"/>
      <c r="K214" s="149"/>
      <c r="L214" s="150"/>
      <c r="M214" s="149"/>
      <c r="N214" s="150"/>
      <c r="O214" s="149"/>
      <c r="P214" s="148"/>
      <c r="Q214" s="149"/>
      <c r="R214" s="150"/>
      <c r="S214" s="149"/>
      <c r="T214" s="150"/>
      <c r="U214" s="149"/>
      <c r="W214" s="26">
        <f t="shared" si="148"/>
        <v>0</v>
      </c>
      <c r="X214" s="27">
        <f t="shared" si="136"/>
        <v>0</v>
      </c>
      <c r="Y214" s="28">
        <f t="shared" si="137"/>
        <v>0</v>
      </c>
      <c r="Z214" s="29">
        <f t="shared" si="138"/>
        <v>0</v>
      </c>
      <c r="AA214" s="30">
        <f t="shared" si="139"/>
        <v>0</v>
      </c>
      <c r="AB214" s="31">
        <f t="shared" si="149"/>
        <v>0</v>
      </c>
      <c r="AC214" s="32">
        <f t="shared" si="140"/>
        <v>0</v>
      </c>
      <c r="AD214" s="32">
        <f t="shared" si="141"/>
        <v>0</v>
      </c>
      <c r="AE214" s="32">
        <f t="shared" si="142"/>
        <v>0</v>
      </c>
      <c r="AF214" s="33">
        <f t="shared" si="143"/>
        <v>0</v>
      </c>
      <c r="AG214" s="73">
        <f t="shared" si="150"/>
        <v>0</v>
      </c>
      <c r="AH214" s="74">
        <f t="shared" si="144"/>
        <v>0</v>
      </c>
      <c r="AI214" s="75">
        <f t="shared" si="145"/>
        <v>0</v>
      </c>
      <c r="AJ214" s="76">
        <f t="shared" si="146"/>
        <v>0</v>
      </c>
      <c r="AK214" s="77">
        <f t="shared" si="147"/>
        <v>0</v>
      </c>
    </row>
    <row r="215" spans="1:37" ht="12.75">
      <c r="A215" s="4" t="s">
        <v>9</v>
      </c>
      <c r="B215" s="387" t="s">
        <v>26</v>
      </c>
      <c r="C215" s="387"/>
      <c r="D215" s="17">
        <v>2</v>
      </c>
      <c r="E215" s="149"/>
      <c r="F215" s="150"/>
      <c r="G215" s="149"/>
      <c r="H215" s="150"/>
      <c r="I215" s="149"/>
      <c r="J215" s="148"/>
      <c r="K215" s="149"/>
      <c r="L215" s="150"/>
      <c r="M215" s="149"/>
      <c r="N215" s="150"/>
      <c r="O215" s="149"/>
      <c r="P215" s="148"/>
      <c r="Q215" s="149"/>
      <c r="R215" s="150"/>
      <c r="S215" s="149"/>
      <c r="T215" s="150"/>
      <c r="U215" s="149"/>
      <c r="W215" s="26">
        <f t="shared" si="148"/>
        <v>0</v>
      </c>
      <c r="X215" s="27">
        <f t="shared" si="136"/>
        <v>0</v>
      </c>
      <c r="Y215" s="28">
        <f t="shared" si="137"/>
        <v>0</v>
      </c>
      <c r="Z215" s="29">
        <f t="shared" si="138"/>
        <v>0</v>
      </c>
      <c r="AA215" s="30">
        <f t="shared" si="139"/>
        <v>0</v>
      </c>
      <c r="AB215" s="31">
        <f t="shared" si="149"/>
        <v>0</v>
      </c>
      <c r="AC215" s="32">
        <f t="shared" si="140"/>
        <v>0</v>
      </c>
      <c r="AD215" s="32">
        <f t="shared" si="141"/>
        <v>0</v>
      </c>
      <c r="AE215" s="32">
        <f t="shared" si="142"/>
        <v>0</v>
      </c>
      <c r="AF215" s="33">
        <f t="shared" si="143"/>
        <v>0</v>
      </c>
      <c r="AG215" s="73">
        <f t="shared" si="150"/>
        <v>0</v>
      </c>
      <c r="AH215" s="74">
        <f t="shared" si="144"/>
        <v>0</v>
      </c>
      <c r="AI215" s="75">
        <f t="shared" si="145"/>
        <v>0</v>
      </c>
      <c r="AJ215" s="76">
        <f t="shared" si="146"/>
        <v>0</v>
      </c>
      <c r="AK215" s="77">
        <f t="shared" si="147"/>
        <v>0</v>
      </c>
    </row>
    <row r="216" spans="1:37" ht="12.75">
      <c r="A216" s="4" t="s">
        <v>10</v>
      </c>
      <c r="B216" s="387" t="s">
        <v>27</v>
      </c>
      <c r="C216" s="387"/>
      <c r="D216" s="17">
        <v>6</v>
      </c>
      <c r="E216" s="149"/>
      <c r="F216" s="150"/>
      <c r="G216" s="149"/>
      <c r="H216" s="150"/>
      <c r="I216" s="149"/>
      <c r="J216" s="148"/>
      <c r="K216" s="149"/>
      <c r="L216" s="150"/>
      <c r="M216" s="149"/>
      <c r="N216" s="150"/>
      <c r="O216" s="149"/>
      <c r="P216" s="148"/>
      <c r="Q216" s="149"/>
      <c r="R216" s="150"/>
      <c r="S216" s="149"/>
      <c r="T216" s="150"/>
      <c r="U216" s="149"/>
      <c r="W216" s="26">
        <f t="shared" si="148"/>
        <v>0</v>
      </c>
      <c r="X216" s="27">
        <f t="shared" si="136"/>
        <v>0</v>
      </c>
      <c r="Y216" s="28">
        <f t="shared" si="137"/>
        <v>0</v>
      </c>
      <c r="Z216" s="29">
        <f t="shared" si="138"/>
        <v>0</v>
      </c>
      <c r="AA216" s="30">
        <f t="shared" si="139"/>
        <v>0</v>
      </c>
      <c r="AB216" s="31">
        <f t="shared" si="149"/>
        <v>0</v>
      </c>
      <c r="AC216" s="32">
        <f t="shared" si="140"/>
        <v>0</v>
      </c>
      <c r="AD216" s="32">
        <f t="shared" si="141"/>
        <v>0</v>
      </c>
      <c r="AE216" s="32">
        <f t="shared" si="142"/>
        <v>0</v>
      </c>
      <c r="AF216" s="33">
        <f t="shared" si="143"/>
        <v>0</v>
      </c>
      <c r="AG216" s="73">
        <f t="shared" si="150"/>
        <v>0</v>
      </c>
      <c r="AH216" s="74">
        <f t="shared" si="144"/>
        <v>0</v>
      </c>
      <c r="AI216" s="75">
        <f t="shared" si="145"/>
        <v>0</v>
      </c>
      <c r="AJ216" s="76">
        <f t="shared" si="146"/>
        <v>0</v>
      </c>
      <c r="AK216" s="77">
        <f t="shared" si="147"/>
        <v>0</v>
      </c>
    </row>
    <row r="217" spans="1:37" ht="12.75">
      <c r="A217" s="4" t="s">
        <v>11</v>
      </c>
      <c r="B217" s="387" t="s">
        <v>28</v>
      </c>
      <c r="C217" s="387"/>
      <c r="D217" s="17">
        <v>12</v>
      </c>
      <c r="E217" s="149"/>
      <c r="F217" s="150"/>
      <c r="G217" s="149"/>
      <c r="H217" s="150"/>
      <c r="I217" s="149"/>
      <c r="J217" s="148"/>
      <c r="K217" s="149"/>
      <c r="L217" s="150"/>
      <c r="M217" s="149"/>
      <c r="N217" s="150"/>
      <c r="O217" s="149"/>
      <c r="P217" s="148"/>
      <c r="Q217" s="149"/>
      <c r="R217" s="150"/>
      <c r="S217" s="149"/>
      <c r="T217" s="150"/>
      <c r="U217" s="149"/>
      <c r="W217" s="26">
        <f t="shared" si="148"/>
        <v>0</v>
      </c>
      <c r="X217" s="27">
        <f t="shared" si="136"/>
        <v>0</v>
      </c>
      <c r="Y217" s="28">
        <f t="shared" si="137"/>
        <v>0</v>
      </c>
      <c r="Z217" s="29">
        <f t="shared" si="138"/>
        <v>0</v>
      </c>
      <c r="AA217" s="30">
        <f t="shared" si="139"/>
        <v>0</v>
      </c>
      <c r="AB217" s="31">
        <f t="shared" si="149"/>
        <v>0</v>
      </c>
      <c r="AC217" s="32">
        <f t="shared" si="140"/>
        <v>0</v>
      </c>
      <c r="AD217" s="32">
        <f t="shared" si="141"/>
        <v>0</v>
      </c>
      <c r="AE217" s="32">
        <f t="shared" si="142"/>
        <v>0</v>
      </c>
      <c r="AF217" s="33">
        <f t="shared" si="143"/>
        <v>0</v>
      </c>
      <c r="AG217" s="73">
        <f t="shared" si="150"/>
        <v>0</v>
      </c>
      <c r="AH217" s="74">
        <f t="shared" si="144"/>
        <v>0</v>
      </c>
      <c r="AI217" s="75">
        <f t="shared" si="145"/>
        <v>0</v>
      </c>
      <c r="AJ217" s="76">
        <f t="shared" si="146"/>
        <v>0</v>
      </c>
      <c r="AK217" s="77">
        <f t="shared" si="147"/>
        <v>0</v>
      </c>
    </row>
    <row r="218" spans="1:37" ht="12.75">
      <c r="A218" s="4" t="s">
        <v>12</v>
      </c>
      <c r="B218" s="387" t="s">
        <v>29</v>
      </c>
      <c r="C218" s="387"/>
      <c r="D218" s="17">
        <v>12</v>
      </c>
      <c r="E218" s="149"/>
      <c r="F218" s="150"/>
      <c r="G218" s="149"/>
      <c r="H218" s="150"/>
      <c r="I218" s="149"/>
      <c r="J218" s="148"/>
      <c r="K218" s="149"/>
      <c r="L218" s="150"/>
      <c r="M218" s="149"/>
      <c r="N218" s="150"/>
      <c r="O218" s="149"/>
      <c r="P218" s="148"/>
      <c r="Q218" s="149"/>
      <c r="R218" s="150"/>
      <c r="S218" s="149"/>
      <c r="T218" s="150"/>
      <c r="U218" s="149"/>
      <c r="W218" s="26">
        <f t="shared" si="148"/>
        <v>0</v>
      </c>
      <c r="X218" s="27">
        <f t="shared" si="136"/>
        <v>0</v>
      </c>
      <c r="Y218" s="28">
        <f t="shared" si="137"/>
        <v>0</v>
      </c>
      <c r="Z218" s="29">
        <f t="shared" si="138"/>
        <v>0</v>
      </c>
      <c r="AA218" s="30">
        <f t="shared" si="139"/>
        <v>0</v>
      </c>
      <c r="AB218" s="31">
        <f t="shared" si="149"/>
        <v>0</v>
      </c>
      <c r="AC218" s="32">
        <f t="shared" si="140"/>
        <v>0</v>
      </c>
      <c r="AD218" s="32">
        <f t="shared" si="141"/>
        <v>0</v>
      </c>
      <c r="AE218" s="32">
        <f t="shared" si="142"/>
        <v>0</v>
      </c>
      <c r="AF218" s="33">
        <f t="shared" si="143"/>
        <v>0</v>
      </c>
      <c r="AG218" s="73">
        <f t="shared" si="150"/>
        <v>0</v>
      </c>
      <c r="AH218" s="74">
        <f t="shared" si="144"/>
        <v>0</v>
      </c>
      <c r="AI218" s="75">
        <f t="shared" si="145"/>
        <v>0</v>
      </c>
      <c r="AJ218" s="76">
        <f t="shared" si="146"/>
        <v>0</v>
      </c>
      <c r="AK218" s="77">
        <f t="shared" si="147"/>
        <v>0</v>
      </c>
    </row>
    <row r="219" spans="1:37" ht="12.75">
      <c r="A219" s="4" t="s">
        <v>13</v>
      </c>
      <c r="B219" s="387" t="s">
        <v>30</v>
      </c>
      <c r="C219" s="387"/>
      <c r="D219" s="17">
        <v>14</v>
      </c>
      <c r="E219" s="149"/>
      <c r="F219" s="150"/>
      <c r="G219" s="149"/>
      <c r="H219" s="150"/>
      <c r="I219" s="149"/>
      <c r="J219" s="148"/>
      <c r="K219" s="149"/>
      <c r="L219" s="150"/>
      <c r="M219" s="149"/>
      <c r="N219" s="150"/>
      <c r="O219" s="149"/>
      <c r="P219" s="148"/>
      <c r="Q219" s="149"/>
      <c r="R219" s="150"/>
      <c r="S219" s="149"/>
      <c r="T219" s="150"/>
      <c r="U219" s="149"/>
      <c r="W219" s="26">
        <f t="shared" si="148"/>
        <v>0</v>
      </c>
      <c r="X219" s="27">
        <f t="shared" si="136"/>
        <v>0</v>
      </c>
      <c r="Y219" s="28">
        <f t="shared" si="137"/>
        <v>0</v>
      </c>
      <c r="Z219" s="29">
        <f t="shared" si="138"/>
        <v>0</v>
      </c>
      <c r="AA219" s="30">
        <f t="shared" si="139"/>
        <v>0</v>
      </c>
      <c r="AB219" s="31">
        <f t="shared" si="149"/>
        <v>0</v>
      </c>
      <c r="AC219" s="32">
        <f t="shared" si="140"/>
        <v>0</v>
      </c>
      <c r="AD219" s="32">
        <f t="shared" si="141"/>
        <v>0</v>
      </c>
      <c r="AE219" s="32">
        <f t="shared" si="142"/>
        <v>0</v>
      </c>
      <c r="AF219" s="33">
        <f t="shared" si="143"/>
        <v>0</v>
      </c>
      <c r="AG219" s="73">
        <f t="shared" si="150"/>
        <v>0</v>
      </c>
      <c r="AH219" s="74">
        <f t="shared" si="144"/>
        <v>0</v>
      </c>
      <c r="AI219" s="75">
        <f t="shared" si="145"/>
        <v>0</v>
      </c>
      <c r="AJ219" s="76">
        <f t="shared" si="146"/>
        <v>0</v>
      </c>
      <c r="AK219" s="77">
        <f t="shared" si="147"/>
        <v>0</v>
      </c>
    </row>
    <row r="220" spans="1:37" ht="12.75">
      <c r="A220" s="4" t="s">
        <v>14</v>
      </c>
      <c r="B220" s="387" t="s">
        <v>23</v>
      </c>
      <c r="C220" s="387"/>
      <c r="D220" s="17">
        <v>7</v>
      </c>
      <c r="E220" s="149"/>
      <c r="F220" s="150"/>
      <c r="G220" s="149"/>
      <c r="H220" s="150"/>
      <c r="I220" s="149"/>
      <c r="J220" s="148"/>
      <c r="K220" s="149"/>
      <c r="L220" s="150"/>
      <c r="M220" s="149"/>
      <c r="N220" s="150"/>
      <c r="O220" s="149"/>
      <c r="P220" s="148"/>
      <c r="Q220" s="149"/>
      <c r="R220" s="150"/>
      <c r="S220" s="149"/>
      <c r="T220" s="150"/>
      <c r="U220" s="149"/>
      <c r="W220" s="26">
        <f t="shared" si="148"/>
        <v>0</v>
      </c>
      <c r="X220" s="27">
        <f t="shared" si="136"/>
        <v>0</v>
      </c>
      <c r="Y220" s="28">
        <f t="shared" si="137"/>
        <v>0</v>
      </c>
      <c r="Z220" s="29">
        <f t="shared" si="138"/>
        <v>0</v>
      </c>
      <c r="AA220" s="30">
        <f t="shared" si="139"/>
        <v>0</v>
      </c>
      <c r="AB220" s="31">
        <f t="shared" si="149"/>
        <v>0</v>
      </c>
      <c r="AC220" s="32">
        <f t="shared" si="140"/>
        <v>0</v>
      </c>
      <c r="AD220" s="32">
        <f t="shared" si="141"/>
        <v>0</v>
      </c>
      <c r="AE220" s="32">
        <f t="shared" si="142"/>
        <v>0</v>
      </c>
      <c r="AF220" s="33">
        <f t="shared" si="143"/>
        <v>0</v>
      </c>
      <c r="AG220" s="73">
        <f t="shared" si="150"/>
        <v>0</v>
      </c>
      <c r="AH220" s="74">
        <f t="shared" si="144"/>
        <v>0</v>
      </c>
      <c r="AI220" s="75">
        <f t="shared" si="145"/>
        <v>0</v>
      </c>
      <c r="AJ220" s="76">
        <f t="shared" si="146"/>
        <v>0</v>
      </c>
      <c r="AK220" s="77">
        <f t="shared" si="147"/>
        <v>0</v>
      </c>
    </row>
    <row r="221" spans="1:37" ht="12.75">
      <c r="A221" s="4" t="s">
        <v>15</v>
      </c>
      <c r="B221" s="387" t="s">
        <v>31</v>
      </c>
      <c r="C221" s="387"/>
      <c r="D221" s="17">
        <v>18</v>
      </c>
      <c r="E221" s="149"/>
      <c r="F221" s="150"/>
      <c r="G221" s="149"/>
      <c r="H221" s="150"/>
      <c r="I221" s="149"/>
      <c r="J221" s="148"/>
      <c r="K221" s="149"/>
      <c r="L221" s="150"/>
      <c r="M221" s="149"/>
      <c r="N221" s="150"/>
      <c r="O221" s="149"/>
      <c r="P221" s="148"/>
      <c r="Q221" s="149"/>
      <c r="R221" s="150"/>
      <c r="S221" s="149"/>
      <c r="T221" s="150"/>
      <c r="U221" s="149"/>
      <c r="W221" s="26">
        <f t="shared" si="148"/>
        <v>0</v>
      </c>
      <c r="X221" s="27">
        <f t="shared" si="136"/>
        <v>0</v>
      </c>
      <c r="Y221" s="28">
        <f t="shared" si="137"/>
        <v>0</v>
      </c>
      <c r="Z221" s="29">
        <f t="shared" si="138"/>
        <v>0</v>
      </c>
      <c r="AA221" s="30">
        <f t="shared" si="139"/>
        <v>0</v>
      </c>
      <c r="AB221" s="31">
        <f t="shared" si="149"/>
        <v>0</v>
      </c>
      <c r="AC221" s="32">
        <f t="shared" si="140"/>
        <v>0</v>
      </c>
      <c r="AD221" s="32">
        <f t="shared" si="141"/>
        <v>0</v>
      </c>
      <c r="AE221" s="32">
        <f t="shared" si="142"/>
        <v>0</v>
      </c>
      <c r="AF221" s="33">
        <f t="shared" si="143"/>
        <v>0</v>
      </c>
      <c r="AG221" s="73">
        <f t="shared" si="150"/>
        <v>0</v>
      </c>
      <c r="AH221" s="74">
        <f t="shared" si="144"/>
        <v>0</v>
      </c>
      <c r="AI221" s="75">
        <f t="shared" si="145"/>
        <v>0</v>
      </c>
      <c r="AJ221" s="76">
        <f t="shared" si="146"/>
        <v>0</v>
      </c>
      <c r="AK221" s="77">
        <f t="shared" si="147"/>
        <v>0</v>
      </c>
    </row>
    <row r="222" spans="1:37" ht="12.75">
      <c r="A222" s="4" t="s">
        <v>16</v>
      </c>
      <c r="B222" s="387" t="s">
        <v>32</v>
      </c>
      <c r="C222" s="387"/>
      <c r="D222" s="17">
        <v>10</v>
      </c>
      <c r="E222" s="149"/>
      <c r="F222" s="150"/>
      <c r="G222" s="149"/>
      <c r="H222" s="150"/>
      <c r="I222" s="149"/>
      <c r="J222" s="148"/>
      <c r="K222" s="149"/>
      <c r="L222" s="150"/>
      <c r="M222" s="149"/>
      <c r="N222" s="150"/>
      <c r="O222" s="149"/>
      <c r="P222" s="148"/>
      <c r="Q222" s="149"/>
      <c r="R222" s="150"/>
      <c r="S222" s="149"/>
      <c r="T222" s="150"/>
      <c r="U222" s="149"/>
      <c r="W222" s="26">
        <f t="shared" si="148"/>
        <v>0</v>
      </c>
      <c r="X222" s="27">
        <f t="shared" si="136"/>
        <v>0</v>
      </c>
      <c r="Y222" s="28">
        <f t="shared" si="137"/>
        <v>0</v>
      </c>
      <c r="Z222" s="29">
        <f t="shared" si="138"/>
        <v>0</v>
      </c>
      <c r="AA222" s="30">
        <f t="shared" si="139"/>
        <v>0</v>
      </c>
      <c r="AB222" s="31">
        <f t="shared" si="149"/>
        <v>0</v>
      </c>
      <c r="AC222" s="32">
        <f t="shared" si="140"/>
        <v>0</v>
      </c>
      <c r="AD222" s="32">
        <f t="shared" si="141"/>
        <v>0</v>
      </c>
      <c r="AE222" s="32">
        <f t="shared" si="142"/>
        <v>0</v>
      </c>
      <c r="AF222" s="33">
        <f t="shared" si="143"/>
        <v>0</v>
      </c>
      <c r="AG222" s="73">
        <f t="shared" si="150"/>
        <v>0</v>
      </c>
      <c r="AH222" s="74">
        <f t="shared" si="144"/>
        <v>0</v>
      </c>
      <c r="AI222" s="75">
        <f t="shared" si="145"/>
        <v>0</v>
      </c>
      <c r="AJ222" s="76">
        <f t="shared" si="146"/>
        <v>0</v>
      </c>
      <c r="AK222" s="77">
        <f t="shared" si="147"/>
        <v>0</v>
      </c>
    </row>
    <row r="223" spans="1:37" ht="12.75">
      <c r="A223" s="4" t="s">
        <v>17</v>
      </c>
      <c r="B223" s="387" t="s">
        <v>33</v>
      </c>
      <c r="C223" s="387"/>
      <c r="D223" s="17">
        <v>10</v>
      </c>
      <c r="E223" s="149"/>
      <c r="F223" s="150"/>
      <c r="G223" s="149"/>
      <c r="H223" s="150"/>
      <c r="I223" s="149"/>
      <c r="J223" s="148"/>
      <c r="K223" s="149"/>
      <c r="L223" s="150"/>
      <c r="M223" s="149"/>
      <c r="N223" s="150"/>
      <c r="O223" s="149"/>
      <c r="P223" s="148"/>
      <c r="Q223" s="149"/>
      <c r="R223" s="150"/>
      <c r="S223" s="149"/>
      <c r="T223" s="150"/>
      <c r="U223" s="149"/>
      <c r="W223" s="26">
        <f t="shared" si="148"/>
        <v>0</v>
      </c>
      <c r="X223" s="27">
        <f t="shared" si="136"/>
        <v>0</v>
      </c>
      <c r="Y223" s="28">
        <f t="shared" si="137"/>
        <v>0</v>
      </c>
      <c r="Z223" s="29">
        <f t="shared" si="138"/>
        <v>0</v>
      </c>
      <c r="AA223" s="30">
        <f t="shared" si="139"/>
        <v>0</v>
      </c>
      <c r="AB223" s="31">
        <f t="shared" si="149"/>
        <v>0</v>
      </c>
      <c r="AC223" s="32">
        <f t="shared" si="140"/>
        <v>0</v>
      </c>
      <c r="AD223" s="32">
        <f t="shared" si="141"/>
        <v>0</v>
      </c>
      <c r="AE223" s="32">
        <f t="shared" si="142"/>
        <v>0</v>
      </c>
      <c r="AF223" s="33">
        <f t="shared" si="143"/>
        <v>0</v>
      </c>
      <c r="AG223" s="73">
        <f t="shared" si="150"/>
        <v>0</v>
      </c>
      <c r="AH223" s="74">
        <f t="shared" si="144"/>
        <v>0</v>
      </c>
      <c r="AI223" s="75">
        <f t="shared" si="145"/>
        <v>0</v>
      </c>
      <c r="AJ223" s="76">
        <f t="shared" si="146"/>
        <v>0</v>
      </c>
      <c r="AK223" s="77">
        <f t="shared" si="147"/>
        <v>0</v>
      </c>
    </row>
    <row r="224" spans="1:37" ht="12.75">
      <c r="A224" s="4" t="s">
        <v>18</v>
      </c>
      <c r="B224" s="387" t="s">
        <v>34</v>
      </c>
      <c r="C224" s="387"/>
      <c r="D224" s="17">
        <v>10</v>
      </c>
      <c r="E224" s="149"/>
      <c r="F224" s="150"/>
      <c r="G224" s="149"/>
      <c r="H224" s="150"/>
      <c r="I224" s="149"/>
      <c r="J224" s="148"/>
      <c r="K224" s="149"/>
      <c r="L224" s="150"/>
      <c r="M224" s="149"/>
      <c r="N224" s="150"/>
      <c r="O224" s="149"/>
      <c r="P224" s="148"/>
      <c r="Q224" s="149"/>
      <c r="R224" s="150"/>
      <c r="S224" s="149"/>
      <c r="T224" s="150"/>
      <c r="U224" s="149"/>
      <c r="W224" s="26">
        <f t="shared" si="148"/>
        <v>0</v>
      </c>
      <c r="X224" s="27">
        <f t="shared" si="136"/>
        <v>0</v>
      </c>
      <c r="Y224" s="28">
        <f t="shared" si="137"/>
        <v>0</v>
      </c>
      <c r="Z224" s="29">
        <f t="shared" si="138"/>
        <v>0</v>
      </c>
      <c r="AA224" s="30">
        <f t="shared" si="139"/>
        <v>0</v>
      </c>
      <c r="AB224" s="31">
        <f t="shared" si="149"/>
        <v>0</v>
      </c>
      <c r="AC224" s="32">
        <f t="shared" si="140"/>
        <v>0</v>
      </c>
      <c r="AD224" s="32">
        <f t="shared" si="141"/>
        <v>0</v>
      </c>
      <c r="AE224" s="32">
        <f t="shared" si="142"/>
        <v>0</v>
      </c>
      <c r="AF224" s="33">
        <f t="shared" si="143"/>
        <v>0</v>
      </c>
      <c r="AG224" s="73">
        <f t="shared" si="150"/>
        <v>0</v>
      </c>
      <c r="AH224" s="74">
        <f t="shared" si="144"/>
        <v>0</v>
      </c>
      <c r="AI224" s="75">
        <f t="shared" si="145"/>
        <v>0</v>
      </c>
      <c r="AJ224" s="76">
        <f t="shared" si="146"/>
        <v>0</v>
      </c>
      <c r="AK224" s="77">
        <f t="shared" si="147"/>
        <v>0</v>
      </c>
    </row>
    <row r="225" spans="1:37" ht="12.75">
      <c r="A225" s="4" t="s">
        <v>19</v>
      </c>
      <c r="B225" s="387" t="s">
        <v>35</v>
      </c>
      <c r="C225" s="387"/>
      <c r="D225" s="17">
        <v>8</v>
      </c>
      <c r="E225" s="149"/>
      <c r="F225" s="150"/>
      <c r="G225" s="149"/>
      <c r="H225" s="150"/>
      <c r="I225" s="149"/>
      <c r="J225" s="148"/>
      <c r="K225" s="149"/>
      <c r="L225" s="150"/>
      <c r="M225" s="149"/>
      <c r="N225" s="150"/>
      <c r="O225" s="149"/>
      <c r="P225" s="148"/>
      <c r="Q225" s="149"/>
      <c r="R225" s="150"/>
      <c r="S225" s="149"/>
      <c r="T225" s="150"/>
      <c r="U225" s="149"/>
      <c r="W225" s="26">
        <f t="shared" si="148"/>
        <v>0</v>
      </c>
      <c r="X225" s="27">
        <f t="shared" si="136"/>
        <v>0</v>
      </c>
      <c r="Y225" s="28">
        <f t="shared" si="137"/>
        <v>0</v>
      </c>
      <c r="Z225" s="29">
        <f t="shared" si="138"/>
        <v>0</v>
      </c>
      <c r="AA225" s="30">
        <f t="shared" si="139"/>
        <v>0</v>
      </c>
      <c r="AB225" s="31">
        <f t="shared" si="149"/>
        <v>0</v>
      </c>
      <c r="AC225" s="32">
        <f t="shared" si="140"/>
        <v>0</v>
      </c>
      <c r="AD225" s="32">
        <f t="shared" si="141"/>
        <v>0</v>
      </c>
      <c r="AE225" s="32">
        <f t="shared" si="142"/>
        <v>0</v>
      </c>
      <c r="AF225" s="33">
        <f t="shared" si="143"/>
        <v>0</v>
      </c>
      <c r="AG225" s="73">
        <f t="shared" si="150"/>
        <v>0</v>
      </c>
      <c r="AH225" s="74">
        <f t="shared" si="144"/>
        <v>0</v>
      </c>
      <c r="AI225" s="75">
        <f t="shared" si="145"/>
        <v>0</v>
      </c>
      <c r="AJ225" s="76">
        <f t="shared" si="146"/>
        <v>0</v>
      </c>
      <c r="AK225" s="77">
        <f t="shared" si="147"/>
        <v>0</v>
      </c>
    </row>
    <row r="226" spans="1:37" ht="13.5" thickBot="1">
      <c r="A226" s="4" t="s">
        <v>20</v>
      </c>
      <c r="B226" s="387" t="s">
        <v>36</v>
      </c>
      <c r="C226" s="387"/>
      <c r="D226" s="17">
        <v>5</v>
      </c>
      <c r="E226" s="149"/>
      <c r="F226" s="150"/>
      <c r="G226" s="149"/>
      <c r="H226" s="150"/>
      <c r="I226" s="149"/>
      <c r="J226" s="148"/>
      <c r="K226" s="149"/>
      <c r="L226" s="150"/>
      <c r="M226" s="149"/>
      <c r="N226" s="150"/>
      <c r="O226" s="149"/>
      <c r="P226" s="148"/>
      <c r="Q226" s="149"/>
      <c r="R226" s="150"/>
      <c r="S226" s="149"/>
      <c r="T226" s="150"/>
      <c r="U226" s="149"/>
      <c r="W226" s="34">
        <f t="shared" si="148"/>
        <v>0</v>
      </c>
      <c r="X226" s="35">
        <f t="shared" si="136"/>
        <v>0</v>
      </c>
      <c r="Y226" s="36">
        <f t="shared" si="137"/>
        <v>0</v>
      </c>
      <c r="Z226" s="37">
        <f t="shared" si="138"/>
        <v>0</v>
      </c>
      <c r="AA226" s="38">
        <f t="shared" si="139"/>
        <v>0</v>
      </c>
      <c r="AB226" s="39">
        <f t="shared" si="149"/>
        <v>0</v>
      </c>
      <c r="AC226" s="40">
        <f t="shared" si="140"/>
        <v>0</v>
      </c>
      <c r="AD226" s="40">
        <f t="shared" si="141"/>
        <v>0</v>
      </c>
      <c r="AE226" s="40">
        <f t="shared" si="142"/>
        <v>0</v>
      </c>
      <c r="AF226" s="41">
        <f t="shared" si="143"/>
        <v>0</v>
      </c>
      <c r="AG226" s="78">
        <f t="shared" si="150"/>
        <v>0</v>
      </c>
      <c r="AH226" s="79">
        <f t="shared" si="144"/>
        <v>0</v>
      </c>
      <c r="AI226" s="80">
        <f t="shared" si="145"/>
        <v>0</v>
      </c>
      <c r="AJ226" s="81">
        <f t="shared" si="146"/>
        <v>0</v>
      </c>
      <c r="AK226" s="82">
        <f t="shared" si="147"/>
        <v>0</v>
      </c>
    </row>
    <row r="227" spans="1:37" ht="13.5" thickBot="1">
      <c r="A227" s="404"/>
      <c r="B227" s="405"/>
      <c r="C227" s="405"/>
      <c r="D227" s="406"/>
      <c r="E227" s="134" t="str">
        <f>IF(E211&gt;10,"ERROR",IF(E212&gt;10,"ERROR",IF(E213&gt;10,"ERROR",IF(E214&gt;10,"ERROR",IF(E215&gt;10,"ERROR",IF(E216&gt;10,"ERROR",IF(E217&gt;10,"ERROR",IF(E218&gt;10,"ERROR"," "))))))))</f>
        <v> </v>
      </c>
      <c r="F227" s="134" t="str">
        <f>IF(F211&gt;10,"ERROR",IF(F212&gt;10,"ERROR",IF(F213&gt;10,"ERROR",IF(F214&gt;10,"ERROR",IF(F215&gt;10,"ERROR",IF(F216&gt;10,"ERROR",IF(F217&gt;10,"ERROR",IF(F218&gt;10,"ERROR"," "))))))))</f>
        <v> </v>
      </c>
      <c r="G227" s="134" t="str">
        <f>IF(G211&gt;10,"ERROR",IF(G212&gt;10,"ERROR",IF(G213&gt;10,"ERROR",IF(G214&gt;10,"ERROR",IF(G215&gt;10,"ERROR",IF(G216&gt;10,"ERROR",IF(G217&gt;10,"ERROR",IF(G218&gt;10,"ERROR"," "))))))))</f>
        <v> </v>
      </c>
      <c r="H227" s="134" t="str">
        <f>IF(H211&gt;10,"ERROR",IF(H212&gt;10,"ERROR",IF(H213&gt;10,"ERROR",IF(H214&gt;10,"ERROR",IF(H215&gt;10,"ERROR",IF(H216&gt;10,"ERROR",IF(H217&gt;10,"ERROR",IF(H218&gt;10,"ERROR"," "))))))))</f>
        <v> </v>
      </c>
      <c r="I227" s="134" t="str">
        <f>IF(I211&gt;10,"ERROR",IF(I212&gt;10,"ERROR",IF(I213&gt;10,"ERROR",IF(I214&gt;10,"ERROR",IF(I215&gt;10,"ERROR",IF(I216&gt;10,"ERROR",IF(I217&gt;10,"ERROR",IF(I218&gt;10,"ERROR"," "))))))))</f>
        <v> </v>
      </c>
      <c r="K227" s="134" t="str">
        <f>IF(K211&gt;10,"ERROR",IF(K212&gt;10,"ERROR",IF(K213&gt;10,"ERROR",IF(K214&gt;10,"ERROR",IF(K215&gt;10,"ERROR",IF(K216&gt;10,"ERROR",IF(K217&gt;10,"ERROR",IF(K218&gt;10,"ERROR"," "))))))))</f>
        <v> </v>
      </c>
      <c r="L227" s="134" t="str">
        <f>IF(L211&gt;10,"ERROR",IF(L212&gt;10,"ERROR",IF(L213&gt;10,"ERROR",IF(L214&gt;10,"ERROR",IF(L215&gt;10,"ERROR",IF(L216&gt;10,"ERROR",IF(L217&gt;10,"ERROR",IF(L218&gt;10,"ERROR"," "))))))))</f>
        <v> </v>
      </c>
      <c r="M227" s="134" t="str">
        <f>IF(M211&gt;10,"ERROR",IF(M212&gt;10,"ERROR",IF(M213&gt;10,"ERROR",IF(M214&gt;10,"ERROR",IF(M215&gt;10,"ERROR",IF(M216&gt;10,"ERROR",IF(M217&gt;10,"ERROR",IF(M218&gt;10,"ERROR"," "))))))))</f>
        <v> </v>
      </c>
      <c r="N227" s="134" t="str">
        <f>IF(N211&gt;10,"ERROR",IF(N212&gt;10,"ERROR",IF(N213&gt;10,"ERROR",IF(N214&gt;10,"ERROR",IF(N215&gt;10,"ERROR",IF(N216&gt;10,"ERROR",IF(N217&gt;10,"ERROR",IF(N218&gt;10,"ERROR"," "))))))))</f>
        <v> </v>
      </c>
      <c r="O227" s="134" t="str">
        <f>IF(O211&gt;10,"ERROR",IF(O212&gt;10,"ERROR",IF(O213&gt;10,"ERROR",IF(O214&gt;10,"ERROR",IF(O215&gt;10,"ERROR",IF(O216&gt;10,"ERROR",IF(O217&gt;10,"ERROR",IF(O218&gt;10,"ERROR"," "))))))))</f>
        <v> </v>
      </c>
      <c r="Q227" s="134" t="str">
        <f>IF(Q211&gt;10,"ERROR",IF(Q212&gt;10,"ERROR",IF(Q213&gt;10,"ERROR",IF(Q214&gt;10,"ERROR",IF(Q215&gt;10,"ERROR",IF(Q216&gt;10,"ERROR",IF(Q217&gt;10,"ERROR",IF(Q218&gt;10,"ERROR"," "))))))))</f>
        <v> </v>
      </c>
      <c r="R227" s="134" t="str">
        <f>IF(R211&gt;10,"ERROR",IF(R212&gt;10,"ERROR",IF(R213&gt;10,"ERROR",IF(R214&gt;10,"ERROR",IF(R215&gt;10,"ERROR",IF(R216&gt;10,"ERROR",IF(R217&gt;10,"ERROR",IF(R218&gt;10,"ERROR"," "))))))))</f>
        <v> </v>
      </c>
      <c r="S227" s="134" t="str">
        <f>IF(S211&gt;10,"ERROR",IF(S212&gt;10,"ERROR",IF(S213&gt;10,"ERROR",IF(S214&gt;10,"ERROR",IF(S215&gt;10,"ERROR",IF(S216&gt;10,"ERROR",IF(S217&gt;10,"ERROR",IF(S218&gt;10,"ERROR"," "))))))))</f>
        <v> </v>
      </c>
      <c r="T227" s="134" t="str">
        <f>IF(T211&gt;10,"ERROR",IF(T212&gt;10,"ERROR",IF(T213&gt;10,"ERROR",IF(T214&gt;10,"ERROR",IF(T215&gt;10,"ERROR",IF(T216&gt;10,"ERROR",IF(T217&gt;10,"ERROR",IF(T218&gt;10,"ERROR"," "))))))))</f>
        <v> </v>
      </c>
      <c r="U227" s="134" t="str">
        <f>IF(U211&gt;10,"ERROR",IF(U212&gt;10,"ERROR",IF(U213&gt;10,"ERROR",IF(U214&gt;10,"ERROR",IF(U215&gt;10,"ERROR",IF(U216&gt;10,"ERROR",IF(U217&gt;10,"ERROR",IF(U218&gt;10,"ERROR"," "))))))))</f>
        <v> </v>
      </c>
      <c r="W227" s="42">
        <f aca="true" t="shared" si="151" ref="W227:AK227">SUM(W211:W226)</f>
        <v>0</v>
      </c>
      <c r="X227" s="43">
        <f t="shared" si="151"/>
        <v>0</v>
      </c>
      <c r="Y227" s="43">
        <f t="shared" si="151"/>
        <v>0</v>
      </c>
      <c r="Z227" s="43">
        <f t="shared" si="151"/>
        <v>0</v>
      </c>
      <c r="AA227" s="44">
        <f t="shared" si="151"/>
        <v>0</v>
      </c>
      <c r="AB227" s="42">
        <f t="shared" si="151"/>
        <v>0</v>
      </c>
      <c r="AC227" s="43">
        <f t="shared" si="151"/>
        <v>0</v>
      </c>
      <c r="AD227" s="43">
        <f t="shared" si="151"/>
        <v>0</v>
      </c>
      <c r="AE227" s="43">
        <f t="shared" si="151"/>
        <v>0</v>
      </c>
      <c r="AF227" s="44">
        <f t="shared" si="151"/>
        <v>0</v>
      </c>
      <c r="AG227" s="45">
        <f t="shared" si="151"/>
        <v>0</v>
      </c>
      <c r="AH227" s="46">
        <f t="shared" si="151"/>
        <v>0</v>
      </c>
      <c r="AI227" s="46">
        <f t="shared" si="151"/>
        <v>0</v>
      </c>
      <c r="AJ227" s="46">
        <f t="shared" si="151"/>
        <v>0</v>
      </c>
      <c r="AK227" s="47">
        <f t="shared" si="151"/>
        <v>0</v>
      </c>
    </row>
    <row r="228" spans="8:37" ht="12.75">
      <c r="H228" s="135"/>
      <c r="I228" s="135"/>
      <c r="W228" s="49" t="s">
        <v>96</v>
      </c>
      <c r="X228" s="50"/>
      <c r="Y228" s="50"/>
      <c r="Z228" s="50"/>
      <c r="AA228" s="164">
        <f>IF($C$5=3,(+SUM(W227+X227+Y227)/3),"0")</f>
        <v>0</v>
      </c>
      <c r="AB228" s="49" t="s">
        <v>103</v>
      </c>
      <c r="AC228" s="50"/>
      <c r="AD228" s="50"/>
      <c r="AE228" s="50"/>
      <c r="AF228" s="164">
        <f>IF($C$5=3,(+SUM(AB227+AC227+AD227)/3),"0")</f>
        <v>0</v>
      </c>
      <c r="AG228" s="49" t="s">
        <v>105</v>
      </c>
      <c r="AH228" s="50"/>
      <c r="AI228" s="50"/>
      <c r="AJ228" s="50"/>
      <c r="AK228" s="164">
        <f>IF($C$5=3,(+SUM(AG227+AH227+AI227)/3),"0")</f>
        <v>0</v>
      </c>
    </row>
    <row r="229" spans="3:37" ht="13.5" thickBot="1">
      <c r="C229" s="56"/>
      <c r="W229" s="51" t="s">
        <v>97</v>
      </c>
      <c r="X229" s="52"/>
      <c r="Y229" s="52"/>
      <c r="Z229" s="52"/>
      <c r="AA229" s="165" t="str">
        <f>IF($C$5=5,(+SUM(W227+X227+Y227+Z227+AA227)/5),"0")</f>
        <v>0</v>
      </c>
      <c r="AB229" s="51" t="s">
        <v>104</v>
      </c>
      <c r="AC229" s="52"/>
      <c r="AD229" s="52"/>
      <c r="AE229" s="52"/>
      <c r="AF229" s="165" t="str">
        <f>IF($C$5=5,(+SUM(AB227+AC227+AD227+AE227+AF227)/5),"0")</f>
        <v>0</v>
      </c>
      <c r="AG229" s="51" t="s">
        <v>106</v>
      </c>
      <c r="AH229" s="52"/>
      <c r="AI229" s="52"/>
      <c r="AJ229" s="52"/>
      <c r="AK229" s="166" t="str">
        <f>IF($C$5=5,(+SUM(AG227+AH227+AI227+AJ227+AK227)/5),"0")</f>
        <v>0</v>
      </c>
    </row>
    <row r="230" spans="2:37" ht="13.5" thickBot="1">
      <c r="B230" s="333" t="s">
        <v>120</v>
      </c>
      <c r="C230" s="334">
        <f>+'MENU PRINCIPAL'!B38</f>
        <v>11</v>
      </c>
      <c r="Y230" s="53" t="s">
        <v>94</v>
      </c>
      <c r="Z230" s="54"/>
      <c r="AA230" s="54"/>
      <c r="AB230" s="54"/>
      <c r="AC230" s="55"/>
      <c r="AD230" s="57">
        <f>SUM(AA228,AF228,AK228)-MIN(AA228,AF228,AK228)</f>
        <v>0</v>
      </c>
      <c r="AF230" s="53" t="s">
        <v>95</v>
      </c>
      <c r="AG230" s="54"/>
      <c r="AH230" s="54"/>
      <c r="AI230" s="54"/>
      <c r="AJ230" s="55"/>
      <c r="AK230" s="57">
        <f>SUM(AA229,AF229,AK229)-MIN(AA229,AF229,AK229)</f>
        <v>0</v>
      </c>
    </row>
    <row r="231" spans="1:37" ht="15.75" thickBot="1">
      <c r="A231" s="101"/>
      <c r="B231" s="331">
        <f>+'MENU PRINCIPAL'!C38</f>
        <v>0</v>
      </c>
      <c r="C231" s="332">
        <f>+'MENU PRINCIPAL'!D38</f>
        <v>0</v>
      </c>
      <c r="E231" s="83"/>
      <c r="F231" s="96"/>
      <c r="G231" s="96"/>
      <c r="H231" s="96"/>
      <c r="I231" s="96"/>
      <c r="J231" s="97"/>
      <c r="K231" s="96"/>
      <c r="L231" s="96"/>
      <c r="M231" s="96"/>
      <c r="N231" s="96"/>
      <c r="O231" s="96"/>
      <c r="P231" s="98"/>
      <c r="Q231" s="96"/>
      <c r="R231" s="96"/>
      <c r="S231" s="96"/>
      <c r="T231" s="96"/>
      <c r="U231" s="96"/>
      <c r="W231" s="143"/>
      <c r="X231" s="170"/>
      <c r="Y231" s="93"/>
      <c r="Z231" s="93"/>
      <c r="AA231" s="93"/>
      <c r="AB231" s="96"/>
      <c r="AC231" s="93"/>
      <c r="AD231" s="93"/>
      <c r="AE231" s="93"/>
      <c r="AF231" s="93"/>
      <c r="AG231" s="93"/>
      <c r="AH231" s="93"/>
      <c r="AI231" s="93"/>
      <c r="AJ231" s="93"/>
      <c r="AK231" s="96"/>
    </row>
    <row r="232" spans="1:37" ht="13.5" thickBot="1">
      <c r="A232" s="9" t="s">
        <v>4</v>
      </c>
      <c r="B232" s="410" t="s">
        <v>1</v>
      </c>
      <c r="C232" s="410"/>
      <c r="D232" s="102" t="s">
        <v>3</v>
      </c>
      <c r="E232" s="346" t="s">
        <v>79</v>
      </c>
      <c r="F232" s="411"/>
      <c r="G232" s="411"/>
      <c r="H232" s="411"/>
      <c r="I232" s="412"/>
      <c r="J232" s="175"/>
      <c r="K232" s="413" t="s">
        <v>79</v>
      </c>
      <c r="L232" s="347"/>
      <c r="M232" s="347"/>
      <c r="N232" s="347"/>
      <c r="O232" s="414"/>
      <c r="P232" s="175"/>
      <c r="Q232" s="413" t="s">
        <v>79</v>
      </c>
      <c r="R232" s="347"/>
      <c r="S232" s="347"/>
      <c r="T232" s="347"/>
      <c r="U232" s="348"/>
      <c r="W232" s="407" t="s">
        <v>78</v>
      </c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9"/>
    </row>
    <row r="233" spans="1:39" ht="12.75">
      <c r="A233" s="4" t="s">
        <v>5</v>
      </c>
      <c r="B233" s="387" t="s">
        <v>21</v>
      </c>
      <c r="C233" s="387"/>
      <c r="D233" s="17">
        <v>1</v>
      </c>
      <c r="E233" s="173"/>
      <c r="F233" s="174"/>
      <c r="G233" s="173"/>
      <c r="H233" s="174"/>
      <c r="I233" s="173"/>
      <c r="J233" s="148"/>
      <c r="K233" s="173"/>
      <c r="L233" s="174"/>
      <c r="M233" s="173"/>
      <c r="N233" s="174"/>
      <c r="O233" s="173"/>
      <c r="P233" s="148"/>
      <c r="Q233" s="173"/>
      <c r="R233" s="174"/>
      <c r="S233" s="173"/>
      <c r="T233" s="174"/>
      <c r="U233" s="173"/>
      <c r="W233" s="18">
        <f>+E233*$D233</f>
        <v>0</v>
      </c>
      <c r="X233" s="19">
        <f aca="true" t="shared" si="152" ref="X233:X248">+F233*$D233</f>
        <v>0</v>
      </c>
      <c r="Y233" s="20">
        <f aca="true" t="shared" si="153" ref="Y233:Y248">+G233*$D233</f>
        <v>0</v>
      </c>
      <c r="Z233" s="21">
        <f aca="true" t="shared" si="154" ref="Z233:Z248">+H233*$D233</f>
        <v>0</v>
      </c>
      <c r="AA233" s="22">
        <f aca="true" t="shared" si="155" ref="AA233:AA248">+I233*$D233</f>
        <v>0</v>
      </c>
      <c r="AB233" s="23">
        <f>+K233*$D233</f>
        <v>0</v>
      </c>
      <c r="AC233" s="24">
        <f aca="true" t="shared" si="156" ref="AC233:AC248">+L233*$D233</f>
        <v>0</v>
      </c>
      <c r="AD233" s="24">
        <f aca="true" t="shared" si="157" ref="AD233:AD248">+M233*$D233</f>
        <v>0</v>
      </c>
      <c r="AE233" s="24">
        <f aca="true" t="shared" si="158" ref="AE233:AE248">+N233*$D233</f>
        <v>0</v>
      </c>
      <c r="AF233" s="25">
        <f aca="true" t="shared" si="159" ref="AF233:AF248">+O233*$D233</f>
        <v>0</v>
      </c>
      <c r="AG233" s="68">
        <f>+Q233*$D233</f>
        <v>0</v>
      </c>
      <c r="AH233" s="69">
        <f aca="true" t="shared" si="160" ref="AH233:AH248">+R233*$D233</f>
        <v>0</v>
      </c>
      <c r="AI233" s="70">
        <f aca="true" t="shared" si="161" ref="AI233:AI248">+S233*$D233</f>
        <v>0</v>
      </c>
      <c r="AJ233" s="71">
        <f aca="true" t="shared" si="162" ref="AJ233:AJ248">+T233*$D233</f>
        <v>0</v>
      </c>
      <c r="AK233" s="72">
        <f aca="true" t="shared" si="163" ref="AK233:AK248">+U233*$D233</f>
        <v>0</v>
      </c>
      <c r="AM233" s="217"/>
    </row>
    <row r="234" spans="1:37" ht="12.75">
      <c r="A234" s="4" t="s">
        <v>6</v>
      </c>
      <c r="B234" s="387" t="s">
        <v>22</v>
      </c>
      <c r="C234" s="387"/>
      <c r="D234" s="17">
        <v>2</v>
      </c>
      <c r="E234" s="149"/>
      <c r="F234" s="150"/>
      <c r="G234" s="149"/>
      <c r="H234" s="150"/>
      <c r="I234" s="149"/>
      <c r="J234" s="148"/>
      <c r="K234" s="149"/>
      <c r="L234" s="150"/>
      <c r="M234" s="149"/>
      <c r="N234" s="150"/>
      <c r="O234" s="149"/>
      <c r="P234" s="148"/>
      <c r="Q234" s="149"/>
      <c r="R234" s="150"/>
      <c r="S234" s="149"/>
      <c r="T234" s="150"/>
      <c r="U234" s="149"/>
      <c r="W234" s="26">
        <f aca="true" t="shared" si="164" ref="W234:W248">+E234*$D234</f>
        <v>0</v>
      </c>
      <c r="X234" s="27">
        <f t="shared" si="152"/>
        <v>0</v>
      </c>
      <c r="Y234" s="28">
        <f t="shared" si="153"/>
        <v>0</v>
      </c>
      <c r="Z234" s="29">
        <f t="shared" si="154"/>
        <v>0</v>
      </c>
      <c r="AA234" s="30">
        <f t="shared" si="155"/>
        <v>0</v>
      </c>
      <c r="AB234" s="31">
        <f aca="true" t="shared" si="165" ref="AB234:AB248">+K234*$D234</f>
        <v>0</v>
      </c>
      <c r="AC234" s="32">
        <f t="shared" si="156"/>
        <v>0</v>
      </c>
      <c r="AD234" s="32">
        <f t="shared" si="157"/>
        <v>0</v>
      </c>
      <c r="AE234" s="32">
        <f t="shared" si="158"/>
        <v>0</v>
      </c>
      <c r="AF234" s="33">
        <f t="shared" si="159"/>
        <v>0</v>
      </c>
      <c r="AG234" s="73">
        <f aca="true" t="shared" si="166" ref="AG234:AG248">+Q234*$D234</f>
        <v>0</v>
      </c>
      <c r="AH234" s="74">
        <f t="shared" si="160"/>
        <v>0</v>
      </c>
      <c r="AI234" s="75">
        <f t="shared" si="161"/>
        <v>0</v>
      </c>
      <c r="AJ234" s="76">
        <f t="shared" si="162"/>
        <v>0</v>
      </c>
      <c r="AK234" s="77">
        <f t="shared" si="163"/>
        <v>0</v>
      </c>
    </row>
    <row r="235" spans="1:37" ht="12.75">
      <c r="A235" s="4" t="s">
        <v>7</v>
      </c>
      <c r="B235" s="387" t="s">
        <v>24</v>
      </c>
      <c r="C235" s="387"/>
      <c r="D235" s="17">
        <v>8</v>
      </c>
      <c r="E235" s="149"/>
      <c r="F235" s="150"/>
      <c r="G235" s="149"/>
      <c r="H235" s="150"/>
      <c r="I235" s="149"/>
      <c r="J235" s="148"/>
      <c r="K235" s="149"/>
      <c r="L235" s="150"/>
      <c r="M235" s="149"/>
      <c r="N235" s="150"/>
      <c r="O235" s="149"/>
      <c r="P235" s="148"/>
      <c r="Q235" s="149"/>
      <c r="R235" s="150"/>
      <c r="S235" s="149"/>
      <c r="T235" s="150"/>
      <c r="U235" s="149"/>
      <c r="W235" s="26">
        <f t="shared" si="164"/>
        <v>0</v>
      </c>
      <c r="X235" s="27">
        <f t="shared" si="152"/>
        <v>0</v>
      </c>
      <c r="Y235" s="28">
        <f t="shared" si="153"/>
        <v>0</v>
      </c>
      <c r="Z235" s="29">
        <f t="shared" si="154"/>
        <v>0</v>
      </c>
      <c r="AA235" s="30">
        <f t="shared" si="155"/>
        <v>0</v>
      </c>
      <c r="AB235" s="31">
        <f t="shared" si="165"/>
        <v>0</v>
      </c>
      <c r="AC235" s="32">
        <f t="shared" si="156"/>
        <v>0</v>
      </c>
      <c r="AD235" s="32">
        <f t="shared" si="157"/>
        <v>0</v>
      </c>
      <c r="AE235" s="32">
        <f t="shared" si="158"/>
        <v>0</v>
      </c>
      <c r="AF235" s="33">
        <f t="shared" si="159"/>
        <v>0</v>
      </c>
      <c r="AG235" s="73">
        <f t="shared" si="166"/>
        <v>0</v>
      </c>
      <c r="AH235" s="74">
        <f t="shared" si="160"/>
        <v>0</v>
      </c>
      <c r="AI235" s="75">
        <f t="shared" si="161"/>
        <v>0</v>
      </c>
      <c r="AJ235" s="76">
        <f t="shared" si="162"/>
        <v>0</v>
      </c>
      <c r="AK235" s="77">
        <f t="shared" si="163"/>
        <v>0</v>
      </c>
    </row>
    <row r="236" spans="1:37" ht="12.75">
      <c r="A236" s="4" t="s">
        <v>8</v>
      </c>
      <c r="B236" s="387" t="s">
        <v>25</v>
      </c>
      <c r="C236" s="387"/>
      <c r="D236" s="17">
        <v>6</v>
      </c>
      <c r="E236" s="149"/>
      <c r="F236" s="150"/>
      <c r="G236" s="149"/>
      <c r="H236" s="150"/>
      <c r="I236" s="149"/>
      <c r="J236" s="148"/>
      <c r="K236" s="149"/>
      <c r="L236" s="150"/>
      <c r="M236" s="149"/>
      <c r="N236" s="150"/>
      <c r="O236" s="149"/>
      <c r="P236" s="148"/>
      <c r="Q236" s="149"/>
      <c r="R236" s="150"/>
      <c r="S236" s="149"/>
      <c r="T236" s="150"/>
      <c r="U236" s="149"/>
      <c r="W236" s="26">
        <f t="shared" si="164"/>
        <v>0</v>
      </c>
      <c r="X236" s="27">
        <f t="shared" si="152"/>
        <v>0</v>
      </c>
      <c r="Y236" s="28">
        <f t="shared" si="153"/>
        <v>0</v>
      </c>
      <c r="Z236" s="29">
        <f t="shared" si="154"/>
        <v>0</v>
      </c>
      <c r="AA236" s="30">
        <f t="shared" si="155"/>
        <v>0</v>
      </c>
      <c r="AB236" s="31">
        <f t="shared" si="165"/>
        <v>0</v>
      </c>
      <c r="AC236" s="32">
        <f t="shared" si="156"/>
        <v>0</v>
      </c>
      <c r="AD236" s="32">
        <f t="shared" si="157"/>
        <v>0</v>
      </c>
      <c r="AE236" s="32">
        <f t="shared" si="158"/>
        <v>0</v>
      </c>
      <c r="AF236" s="33">
        <f t="shared" si="159"/>
        <v>0</v>
      </c>
      <c r="AG236" s="73">
        <f t="shared" si="166"/>
        <v>0</v>
      </c>
      <c r="AH236" s="74">
        <f t="shared" si="160"/>
        <v>0</v>
      </c>
      <c r="AI236" s="75">
        <f t="shared" si="161"/>
        <v>0</v>
      </c>
      <c r="AJ236" s="76">
        <f t="shared" si="162"/>
        <v>0</v>
      </c>
      <c r="AK236" s="77">
        <f t="shared" si="163"/>
        <v>0</v>
      </c>
    </row>
    <row r="237" spans="1:37" ht="12.75">
      <c r="A237" s="4" t="s">
        <v>9</v>
      </c>
      <c r="B237" s="387" t="s">
        <v>26</v>
      </c>
      <c r="C237" s="387"/>
      <c r="D237" s="17">
        <v>2</v>
      </c>
      <c r="E237" s="149"/>
      <c r="F237" s="150"/>
      <c r="G237" s="149"/>
      <c r="H237" s="150"/>
      <c r="I237" s="149"/>
      <c r="J237" s="148"/>
      <c r="K237" s="149"/>
      <c r="L237" s="150"/>
      <c r="M237" s="149"/>
      <c r="N237" s="150"/>
      <c r="O237" s="149"/>
      <c r="P237" s="148"/>
      <c r="Q237" s="149"/>
      <c r="R237" s="150"/>
      <c r="S237" s="149"/>
      <c r="T237" s="150"/>
      <c r="U237" s="149"/>
      <c r="W237" s="26">
        <f t="shared" si="164"/>
        <v>0</v>
      </c>
      <c r="X237" s="27">
        <f t="shared" si="152"/>
        <v>0</v>
      </c>
      <c r="Y237" s="28">
        <f t="shared" si="153"/>
        <v>0</v>
      </c>
      <c r="Z237" s="29">
        <f t="shared" si="154"/>
        <v>0</v>
      </c>
      <c r="AA237" s="30">
        <f t="shared" si="155"/>
        <v>0</v>
      </c>
      <c r="AB237" s="31">
        <f t="shared" si="165"/>
        <v>0</v>
      </c>
      <c r="AC237" s="32">
        <f t="shared" si="156"/>
        <v>0</v>
      </c>
      <c r="AD237" s="32">
        <f t="shared" si="157"/>
        <v>0</v>
      </c>
      <c r="AE237" s="32">
        <f t="shared" si="158"/>
        <v>0</v>
      </c>
      <c r="AF237" s="33">
        <f t="shared" si="159"/>
        <v>0</v>
      </c>
      <c r="AG237" s="73">
        <f t="shared" si="166"/>
        <v>0</v>
      </c>
      <c r="AH237" s="74">
        <f t="shared" si="160"/>
        <v>0</v>
      </c>
      <c r="AI237" s="75">
        <f t="shared" si="161"/>
        <v>0</v>
      </c>
      <c r="AJ237" s="76">
        <f t="shared" si="162"/>
        <v>0</v>
      </c>
      <c r="AK237" s="77">
        <f t="shared" si="163"/>
        <v>0</v>
      </c>
    </row>
    <row r="238" spans="1:37" ht="12.75">
      <c r="A238" s="4" t="s">
        <v>10</v>
      </c>
      <c r="B238" s="387" t="s">
        <v>27</v>
      </c>
      <c r="C238" s="387"/>
      <c r="D238" s="17">
        <v>6</v>
      </c>
      <c r="E238" s="149"/>
      <c r="F238" s="150"/>
      <c r="G238" s="149"/>
      <c r="H238" s="150"/>
      <c r="I238" s="149"/>
      <c r="J238" s="148"/>
      <c r="K238" s="149"/>
      <c r="L238" s="150"/>
      <c r="M238" s="149"/>
      <c r="N238" s="150"/>
      <c r="O238" s="149"/>
      <c r="P238" s="148"/>
      <c r="Q238" s="149"/>
      <c r="R238" s="150"/>
      <c r="S238" s="149"/>
      <c r="T238" s="150"/>
      <c r="U238" s="149"/>
      <c r="W238" s="26">
        <f t="shared" si="164"/>
        <v>0</v>
      </c>
      <c r="X238" s="27">
        <f t="shared" si="152"/>
        <v>0</v>
      </c>
      <c r="Y238" s="28">
        <f t="shared" si="153"/>
        <v>0</v>
      </c>
      <c r="Z238" s="29">
        <f t="shared" si="154"/>
        <v>0</v>
      </c>
      <c r="AA238" s="30">
        <f t="shared" si="155"/>
        <v>0</v>
      </c>
      <c r="AB238" s="31">
        <f t="shared" si="165"/>
        <v>0</v>
      </c>
      <c r="AC238" s="32">
        <f t="shared" si="156"/>
        <v>0</v>
      </c>
      <c r="AD238" s="32">
        <f t="shared" si="157"/>
        <v>0</v>
      </c>
      <c r="AE238" s="32">
        <f t="shared" si="158"/>
        <v>0</v>
      </c>
      <c r="AF238" s="33">
        <f t="shared" si="159"/>
        <v>0</v>
      </c>
      <c r="AG238" s="73">
        <f t="shared" si="166"/>
        <v>0</v>
      </c>
      <c r="AH238" s="74">
        <f t="shared" si="160"/>
        <v>0</v>
      </c>
      <c r="AI238" s="75">
        <f t="shared" si="161"/>
        <v>0</v>
      </c>
      <c r="AJ238" s="76">
        <f t="shared" si="162"/>
        <v>0</v>
      </c>
      <c r="AK238" s="77">
        <f t="shared" si="163"/>
        <v>0</v>
      </c>
    </row>
    <row r="239" spans="1:37" ht="12.75">
      <c r="A239" s="4" t="s">
        <v>11</v>
      </c>
      <c r="B239" s="387" t="s">
        <v>28</v>
      </c>
      <c r="C239" s="387"/>
      <c r="D239" s="17">
        <v>12</v>
      </c>
      <c r="E239" s="149"/>
      <c r="F239" s="150"/>
      <c r="G239" s="149"/>
      <c r="H239" s="150"/>
      <c r="I239" s="149"/>
      <c r="J239" s="148"/>
      <c r="K239" s="149"/>
      <c r="L239" s="150"/>
      <c r="M239" s="149"/>
      <c r="N239" s="150"/>
      <c r="O239" s="149"/>
      <c r="P239" s="148"/>
      <c r="Q239" s="149"/>
      <c r="R239" s="150"/>
      <c r="S239" s="149"/>
      <c r="T239" s="150"/>
      <c r="U239" s="149"/>
      <c r="W239" s="26">
        <f t="shared" si="164"/>
        <v>0</v>
      </c>
      <c r="X239" s="27">
        <f t="shared" si="152"/>
        <v>0</v>
      </c>
      <c r="Y239" s="28">
        <f t="shared" si="153"/>
        <v>0</v>
      </c>
      <c r="Z239" s="29">
        <f t="shared" si="154"/>
        <v>0</v>
      </c>
      <c r="AA239" s="30">
        <f t="shared" si="155"/>
        <v>0</v>
      </c>
      <c r="AB239" s="31">
        <f t="shared" si="165"/>
        <v>0</v>
      </c>
      <c r="AC239" s="32">
        <f t="shared" si="156"/>
        <v>0</v>
      </c>
      <c r="AD239" s="32">
        <f t="shared" si="157"/>
        <v>0</v>
      </c>
      <c r="AE239" s="32">
        <f t="shared" si="158"/>
        <v>0</v>
      </c>
      <c r="AF239" s="33">
        <f t="shared" si="159"/>
        <v>0</v>
      </c>
      <c r="AG239" s="73">
        <f t="shared" si="166"/>
        <v>0</v>
      </c>
      <c r="AH239" s="74">
        <f t="shared" si="160"/>
        <v>0</v>
      </c>
      <c r="AI239" s="75">
        <f t="shared" si="161"/>
        <v>0</v>
      </c>
      <c r="AJ239" s="76">
        <f t="shared" si="162"/>
        <v>0</v>
      </c>
      <c r="AK239" s="77">
        <f t="shared" si="163"/>
        <v>0</v>
      </c>
    </row>
    <row r="240" spans="1:37" ht="12.75">
      <c r="A240" s="4" t="s">
        <v>12</v>
      </c>
      <c r="B240" s="387" t="s">
        <v>29</v>
      </c>
      <c r="C240" s="387"/>
      <c r="D240" s="17">
        <v>12</v>
      </c>
      <c r="E240" s="149"/>
      <c r="F240" s="150"/>
      <c r="G240" s="149"/>
      <c r="H240" s="150"/>
      <c r="I240" s="149"/>
      <c r="J240" s="148"/>
      <c r="K240" s="149"/>
      <c r="L240" s="150"/>
      <c r="M240" s="149"/>
      <c r="N240" s="150"/>
      <c r="O240" s="149"/>
      <c r="P240" s="148"/>
      <c r="Q240" s="149"/>
      <c r="R240" s="150"/>
      <c r="S240" s="149"/>
      <c r="T240" s="150"/>
      <c r="U240" s="149"/>
      <c r="W240" s="26">
        <f t="shared" si="164"/>
        <v>0</v>
      </c>
      <c r="X240" s="27">
        <f t="shared" si="152"/>
        <v>0</v>
      </c>
      <c r="Y240" s="28">
        <f t="shared" si="153"/>
        <v>0</v>
      </c>
      <c r="Z240" s="29">
        <f t="shared" si="154"/>
        <v>0</v>
      </c>
      <c r="AA240" s="30">
        <f t="shared" si="155"/>
        <v>0</v>
      </c>
      <c r="AB240" s="31">
        <f t="shared" si="165"/>
        <v>0</v>
      </c>
      <c r="AC240" s="32">
        <f t="shared" si="156"/>
        <v>0</v>
      </c>
      <c r="AD240" s="32">
        <f t="shared" si="157"/>
        <v>0</v>
      </c>
      <c r="AE240" s="32">
        <f t="shared" si="158"/>
        <v>0</v>
      </c>
      <c r="AF240" s="33">
        <f t="shared" si="159"/>
        <v>0</v>
      </c>
      <c r="AG240" s="73">
        <f t="shared" si="166"/>
        <v>0</v>
      </c>
      <c r="AH240" s="74">
        <f t="shared" si="160"/>
        <v>0</v>
      </c>
      <c r="AI240" s="75">
        <f t="shared" si="161"/>
        <v>0</v>
      </c>
      <c r="AJ240" s="76">
        <f t="shared" si="162"/>
        <v>0</v>
      </c>
      <c r="AK240" s="77">
        <f t="shared" si="163"/>
        <v>0</v>
      </c>
    </row>
    <row r="241" spans="1:39" ht="12.75">
      <c r="A241" s="4" t="s">
        <v>13</v>
      </c>
      <c r="B241" s="387" t="s">
        <v>30</v>
      </c>
      <c r="C241" s="387"/>
      <c r="D241" s="17">
        <v>14</v>
      </c>
      <c r="E241" s="149"/>
      <c r="F241" s="150"/>
      <c r="G241" s="149"/>
      <c r="H241" s="150"/>
      <c r="I241" s="149"/>
      <c r="J241" s="148"/>
      <c r="K241" s="149"/>
      <c r="L241" s="150"/>
      <c r="M241" s="149"/>
      <c r="N241" s="150"/>
      <c r="O241" s="149"/>
      <c r="P241" s="148"/>
      <c r="Q241" s="149"/>
      <c r="R241" s="150"/>
      <c r="S241" s="149"/>
      <c r="T241" s="150"/>
      <c r="U241" s="149"/>
      <c r="W241" s="26">
        <f t="shared" si="164"/>
        <v>0</v>
      </c>
      <c r="X241" s="27">
        <f t="shared" si="152"/>
        <v>0</v>
      </c>
      <c r="Y241" s="28">
        <f t="shared" si="153"/>
        <v>0</v>
      </c>
      <c r="Z241" s="29">
        <f t="shared" si="154"/>
        <v>0</v>
      </c>
      <c r="AA241" s="30">
        <f t="shared" si="155"/>
        <v>0</v>
      </c>
      <c r="AB241" s="31">
        <f t="shared" si="165"/>
        <v>0</v>
      </c>
      <c r="AC241" s="32">
        <f t="shared" si="156"/>
        <v>0</v>
      </c>
      <c r="AD241" s="32">
        <f t="shared" si="157"/>
        <v>0</v>
      </c>
      <c r="AE241" s="32">
        <f t="shared" si="158"/>
        <v>0</v>
      </c>
      <c r="AF241" s="33">
        <f t="shared" si="159"/>
        <v>0</v>
      </c>
      <c r="AG241" s="73">
        <f t="shared" si="166"/>
        <v>0</v>
      </c>
      <c r="AH241" s="74">
        <f t="shared" si="160"/>
        <v>0</v>
      </c>
      <c r="AI241" s="75">
        <f t="shared" si="161"/>
        <v>0</v>
      </c>
      <c r="AJ241" s="76">
        <f t="shared" si="162"/>
        <v>0</v>
      </c>
      <c r="AK241" s="77">
        <f t="shared" si="163"/>
        <v>0</v>
      </c>
      <c r="AM241" s="135"/>
    </row>
    <row r="242" spans="1:39" ht="12.75">
      <c r="A242" s="4" t="s">
        <v>14</v>
      </c>
      <c r="B242" s="387" t="s">
        <v>23</v>
      </c>
      <c r="C242" s="387"/>
      <c r="D242" s="17">
        <v>7</v>
      </c>
      <c r="E242" s="149"/>
      <c r="F242" s="150"/>
      <c r="G242" s="149"/>
      <c r="H242" s="150"/>
      <c r="I242" s="149"/>
      <c r="J242" s="148"/>
      <c r="K242" s="149"/>
      <c r="L242" s="150"/>
      <c r="M242" s="149"/>
      <c r="N242" s="150"/>
      <c r="O242" s="149"/>
      <c r="P242" s="148"/>
      <c r="Q242" s="149"/>
      <c r="R242" s="150"/>
      <c r="S242" s="149"/>
      <c r="T242" s="150"/>
      <c r="U242" s="149"/>
      <c r="W242" s="26">
        <f t="shared" si="164"/>
        <v>0</v>
      </c>
      <c r="X242" s="27">
        <f t="shared" si="152"/>
        <v>0</v>
      </c>
      <c r="Y242" s="28">
        <f t="shared" si="153"/>
        <v>0</v>
      </c>
      <c r="Z242" s="29">
        <f t="shared" si="154"/>
        <v>0</v>
      </c>
      <c r="AA242" s="30">
        <f t="shared" si="155"/>
        <v>0</v>
      </c>
      <c r="AB242" s="31">
        <f t="shared" si="165"/>
        <v>0</v>
      </c>
      <c r="AC242" s="32">
        <f t="shared" si="156"/>
        <v>0</v>
      </c>
      <c r="AD242" s="32">
        <f t="shared" si="157"/>
        <v>0</v>
      </c>
      <c r="AE242" s="32">
        <f t="shared" si="158"/>
        <v>0</v>
      </c>
      <c r="AF242" s="33">
        <f t="shared" si="159"/>
        <v>0</v>
      </c>
      <c r="AG242" s="73">
        <f t="shared" si="166"/>
        <v>0</v>
      </c>
      <c r="AH242" s="74">
        <f t="shared" si="160"/>
        <v>0</v>
      </c>
      <c r="AI242" s="75">
        <f t="shared" si="161"/>
        <v>0</v>
      </c>
      <c r="AJ242" s="76">
        <f t="shared" si="162"/>
        <v>0</v>
      </c>
      <c r="AK242" s="77">
        <f t="shared" si="163"/>
        <v>0</v>
      </c>
      <c r="AM242" s="135"/>
    </row>
    <row r="243" spans="1:39" ht="12.75">
      <c r="A243" s="4" t="s">
        <v>15</v>
      </c>
      <c r="B243" s="387" t="s">
        <v>31</v>
      </c>
      <c r="C243" s="387"/>
      <c r="D243" s="17">
        <v>18</v>
      </c>
      <c r="E243" s="149"/>
      <c r="F243" s="150"/>
      <c r="G243" s="149"/>
      <c r="H243" s="150"/>
      <c r="I243" s="149"/>
      <c r="J243" s="148"/>
      <c r="K243" s="149"/>
      <c r="L243" s="150"/>
      <c r="M243" s="149"/>
      <c r="N243" s="150"/>
      <c r="O243" s="149"/>
      <c r="P243" s="148"/>
      <c r="Q243" s="149"/>
      <c r="R243" s="150"/>
      <c r="S243" s="149"/>
      <c r="T243" s="150"/>
      <c r="U243" s="149"/>
      <c r="W243" s="26">
        <f t="shared" si="164"/>
        <v>0</v>
      </c>
      <c r="X243" s="27">
        <f t="shared" si="152"/>
        <v>0</v>
      </c>
      <c r="Y243" s="28">
        <f t="shared" si="153"/>
        <v>0</v>
      </c>
      <c r="Z243" s="29">
        <f t="shared" si="154"/>
        <v>0</v>
      </c>
      <c r="AA243" s="30">
        <f t="shared" si="155"/>
        <v>0</v>
      </c>
      <c r="AB243" s="31">
        <f t="shared" si="165"/>
        <v>0</v>
      </c>
      <c r="AC243" s="32">
        <f t="shared" si="156"/>
        <v>0</v>
      </c>
      <c r="AD243" s="32">
        <f t="shared" si="157"/>
        <v>0</v>
      </c>
      <c r="AE243" s="32">
        <f t="shared" si="158"/>
        <v>0</v>
      </c>
      <c r="AF243" s="33">
        <f t="shared" si="159"/>
        <v>0</v>
      </c>
      <c r="AG243" s="73">
        <f t="shared" si="166"/>
        <v>0</v>
      </c>
      <c r="AH243" s="74">
        <f t="shared" si="160"/>
        <v>0</v>
      </c>
      <c r="AI243" s="75">
        <f t="shared" si="161"/>
        <v>0</v>
      </c>
      <c r="AJ243" s="76">
        <f t="shared" si="162"/>
        <v>0</v>
      </c>
      <c r="AK243" s="77">
        <f t="shared" si="163"/>
        <v>0</v>
      </c>
      <c r="AM243" s="135"/>
    </row>
    <row r="244" spans="1:39" ht="12.75">
      <c r="A244" s="4" t="s">
        <v>16</v>
      </c>
      <c r="B244" s="387" t="s">
        <v>32</v>
      </c>
      <c r="C244" s="387"/>
      <c r="D244" s="17">
        <v>10</v>
      </c>
      <c r="E244" s="149"/>
      <c r="F244" s="150"/>
      <c r="G244" s="149"/>
      <c r="H244" s="150"/>
      <c r="I244" s="149"/>
      <c r="J244" s="148"/>
      <c r="K244" s="149"/>
      <c r="L244" s="150"/>
      <c r="M244" s="149"/>
      <c r="N244" s="150"/>
      <c r="O244" s="149"/>
      <c r="P244" s="148"/>
      <c r="Q244" s="149"/>
      <c r="R244" s="150"/>
      <c r="S244" s="149"/>
      <c r="T244" s="150"/>
      <c r="U244" s="149"/>
      <c r="W244" s="26">
        <f t="shared" si="164"/>
        <v>0</v>
      </c>
      <c r="X244" s="27">
        <f t="shared" si="152"/>
        <v>0</v>
      </c>
      <c r="Y244" s="28">
        <f t="shared" si="153"/>
        <v>0</v>
      </c>
      <c r="Z244" s="29">
        <f t="shared" si="154"/>
        <v>0</v>
      </c>
      <c r="AA244" s="30">
        <f t="shared" si="155"/>
        <v>0</v>
      </c>
      <c r="AB244" s="31">
        <f t="shared" si="165"/>
        <v>0</v>
      </c>
      <c r="AC244" s="32">
        <f t="shared" si="156"/>
        <v>0</v>
      </c>
      <c r="AD244" s="32">
        <f t="shared" si="157"/>
        <v>0</v>
      </c>
      <c r="AE244" s="32">
        <f t="shared" si="158"/>
        <v>0</v>
      </c>
      <c r="AF244" s="33">
        <f t="shared" si="159"/>
        <v>0</v>
      </c>
      <c r="AG244" s="73">
        <f t="shared" si="166"/>
        <v>0</v>
      </c>
      <c r="AH244" s="74">
        <f t="shared" si="160"/>
        <v>0</v>
      </c>
      <c r="AI244" s="75">
        <f t="shared" si="161"/>
        <v>0</v>
      </c>
      <c r="AJ244" s="76">
        <f t="shared" si="162"/>
        <v>0</v>
      </c>
      <c r="AK244" s="77">
        <f t="shared" si="163"/>
        <v>0</v>
      </c>
      <c r="AM244" s="135"/>
    </row>
    <row r="245" spans="1:39" ht="12.75">
      <c r="A245" s="4" t="s">
        <v>17</v>
      </c>
      <c r="B245" s="387" t="s">
        <v>33</v>
      </c>
      <c r="C245" s="387"/>
      <c r="D245" s="17">
        <v>10</v>
      </c>
      <c r="E245" s="149"/>
      <c r="F245" s="150"/>
      <c r="G245" s="149"/>
      <c r="H245" s="150"/>
      <c r="I245" s="149"/>
      <c r="J245" s="148"/>
      <c r="K245" s="149"/>
      <c r="L245" s="150"/>
      <c r="M245" s="149"/>
      <c r="N245" s="150"/>
      <c r="O245" s="149"/>
      <c r="P245" s="148"/>
      <c r="Q245" s="149"/>
      <c r="R245" s="150"/>
      <c r="S245" s="149"/>
      <c r="T245" s="150"/>
      <c r="U245" s="149"/>
      <c r="W245" s="26">
        <f t="shared" si="164"/>
        <v>0</v>
      </c>
      <c r="X245" s="27">
        <f t="shared" si="152"/>
        <v>0</v>
      </c>
      <c r="Y245" s="28">
        <f t="shared" si="153"/>
        <v>0</v>
      </c>
      <c r="Z245" s="29">
        <f t="shared" si="154"/>
        <v>0</v>
      </c>
      <c r="AA245" s="30">
        <f t="shared" si="155"/>
        <v>0</v>
      </c>
      <c r="AB245" s="31">
        <f t="shared" si="165"/>
        <v>0</v>
      </c>
      <c r="AC245" s="32">
        <f t="shared" si="156"/>
        <v>0</v>
      </c>
      <c r="AD245" s="32">
        <f t="shared" si="157"/>
        <v>0</v>
      </c>
      <c r="AE245" s="32">
        <f t="shared" si="158"/>
        <v>0</v>
      </c>
      <c r="AF245" s="33">
        <f t="shared" si="159"/>
        <v>0</v>
      </c>
      <c r="AG245" s="73">
        <f t="shared" si="166"/>
        <v>0</v>
      </c>
      <c r="AH245" s="74">
        <f t="shared" si="160"/>
        <v>0</v>
      </c>
      <c r="AI245" s="75">
        <f t="shared" si="161"/>
        <v>0</v>
      </c>
      <c r="AJ245" s="76">
        <f t="shared" si="162"/>
        <v>0</v>
      </c>
      <c r="AK245" s="77">
        <f t="shared" si="163"/>
        <v>0</v>
      </c>
      <c r="AM245" s="135"/>
    </row>
    <row r="246" spans="1:37" ht="12.75">
      <c r="A246" s="4" t="s">
        <v>18</v>
      </c>
      <c r="B246" s="387" t="s">
        <v>34</v>
      </c>
      <c r="C246" s="387"/>
      <c r="D246" s="17">
        <v>10</v>
      </c>
      <c r="E246" s="149"/>
      <c r="F246" s="150"/>
      <c r="G246" s="149"/>
      <c r="H246" s="150"/>
      <c r="I246" s="149"/>
      <c r="J246" s="148"/>
      <c r="K246" s="149"/>
      <c r="L246" s="150"/>
      <c r="M246" s="149"/>
      <c r="N246" s="150"/>
      <c r="O246" s="149"/>
      <c r="P246" s="148"/>
      <c r="Q246" s="149"/>
      <c r="R246" s="150"/>
      <c r="S246" s="149"/>
      <c r="T246" s="150"/>
      <c r="U246" s="149"/>
      <c r="W246" s="26">
        <f t="shared" si="164"/>
        <v>0</v>
      </c>
      <c r="X246" s="27">
        <f t="shared" si="152"/>
        <v>0</v>
      </c>
      <c r="Y246" s="28">
        <f t="shared" si="153"/>
        <v>0</v>
      </c>
      <c r="Z246" s="29">
        <f t="shared" si="154"/>
        <v>0</v>
      </c>
      <c r="AA246" s="30">
        <f t="shared" si="155"/>
        <v>0</v>
      </c>
      <c r="AB246" s="31">
        <f t="shared" si="165"/>
        <v>0</v>
      </c>
      <c r="AC246" s="32">
        <f t="shared" si="156"/>
        <v>0</v>
      </c>
      <c r="AD246" s="32">
        <f t="shared" si="157"/>
        <v>0</v>
      </c>
      <c r="AE246" s="32">
        <f t="shared" si="158"/>
        <v>0</v>
      </c>
      <c r="AF246" s="33">
        <f t="shared" si="159"/>
        <v>0</v>
      </c>
      <c r="AG246" s="73">
        <f t="shared" si="166"/>
        <v>0</v>
      </c>
      <c r="AH246" s="74">
        <f t="shared" si="160"/>
        <v>0</v>
      </c>
      <c r="AI246" s="75">
        <f t="shared" si="161"/>
        <v>0</v>
      </c>
      <c r="AJ246" s="76">
        <f t="shared" si="162"/>
        <v>0</v>
      </c>
      <c r="AK246" s="77">
        <f t="shared" si="163"/>
        <v>0</v>
      </c>
    </row>
    <row r="247" spans="1:39" ht="12.75">
      <c r="A247" s="4" t="s">
        <v>19</v>
      </c>
      <c r="B247" s="387" t="s">
        <v>35</v>
      </c>
      <c r="C247" s="387"/>
      <c r="D247" s="17">
        <v>8</v>
      </c>
      <c r="E247" s="149"/>
      <c r="F247" s="150"/>
      <c r="G247" s="149"/>
      <c r="H247" s="150"/>
      <c r="I247" s="149"/>
      <c r="J247" s="148"/>
      <c r="K247" s="149"/>
      <c r="L247" s="150"/>
      <c r="M247" s="149"/>
      <c r="N247" s="150"/>
      <c r="O247" s="149"/>
      <c r="P247" s="148"/>
      <c r="Q247" s="149"/>
      <c r="R247" s="150"/>
      <c r="S247" s="149"/>
      <c r="T247" s="150"/>
      <c r="U247" s="149"/>
      <c r="W247" s="26">
        <f t="shared" si="164"/>
        <v>0</v>
      </c>
      <c r="X247" s="27">
        <f t="shared" si="152"/>
        <v>0</v>
      </c>
      <c r="Y247" s="28">
        <f t="shared" si="153"/>
        <v>0</v>
      </c>
      <c r="Z247" s="29">
        <f t="shared" si="154"/>
        <v>0</v>
      </c>
      <c r="AA247" s="30">
        <f t="shared" si="155"/>
        <v>0</v>
      </c>
      <c r="AB247" s="31">
        <f t="shared" si="165"/>
        <v>0</v>
      </c>
      <c r="AC247" s="32">
        <f t="shared" si="156"/>
        <v>0</v>
      </c>
      <c r="AD247" s="32">
        <f t="shared" si="157"/>
        <v>0</v>
      </c>
      <c r="AE247" s="32">
        <f t="shared" si="158"/>
        <v>0</v>
      </c>
      <c r="AF247" s="33">
        <f t="shared" si="159"/>
        <v>0</v>
      </c>
      <c r="AG247" s="73">
        <f t="shared" si="166"/>
        <v>0</v>
      </c>
      <c r="AH247" s="74">
        <f t="shared" si="160"/>
        <v>0</v>
      </c>
      <c r="AI247" s="75">
        <f t="shared" si="161"/>
        <v>0</v>
      </c>
      <c r="AJ247" s="76">
        <f t="shared" si="162"/>
        <v>0</v>
      </c>
      <c r="AK247" s="77">
        <f t="shared" si="163"/>
        <v>0</v>
      </c>
      <c r="AM247" s="135"/>
    </row>
    <row r="248" spans="1:39" ht="13.5" thickBot="1">
      <c r="A248" s="4" t="s">
        <v>20</v>
      </c>
      <c r="B248" s="387" t="s">
        <v>36</v>
      </c>
      <c r="C248" s="387"/>
      <c r="D248" s="17">
        <v>5</v>
      </c>
      <c r="E248" s="149"/>
      <c r="F248" s="150"/>
      <c r="G248" s="149"/>
      <c r="H248" s="150"/>
      <c r="I248" s="149"/>
      <c r="J248" s="148"/>
      <c r="K248" s="149"/>
      <c r="L248" s="150"/>
      <c r="M248" s="149"/>
      <c r="N248" s="150"/>
      <c r="O248" s="149"/>
      <c r="P248" s="148"/>
      <c r="Q248" s="149"/>
      <c r="R248" s="150"/>
      <c r="S248" s="149"/>
      <c r="T248" s="150"/>
      <c r="U248" s="149"/>
      <c r="W248" s="34">
        <f t="shared" si="164"/>
        <v>0</v>
      </c>
      <c r="X248" s="35">
        <f t="shared" si="152"/>
        <v>0</v>
      </c>
      <c r="Y248" s="36">
        <f t="shared" si="153"/>
        <v>0</v>
      </c>
      <c r="Z248" s="37">
        <f t="shared" si="154"/>
        <v>0</v>
      </c>
      <c r="AA248" s="38">
        <f t="shared" si="155"/>
        <v>0</v>
      </c>
      <c r="AB248" s="39">
        <f t="shared" si="165"/>
        <v>0</v>
      </c>
      <c r="AC248" s="40">
        <f t="shared" si="156"/>
        <v>0</v>
      </c>
      <c r="AD248" s="40">
        <f t="shared" si="157"/>
        <v>0</v>
      </c>
      <c r="AE248" s="40">
        <f t="shared" si="158"/>
        <v>0</v>
      </c>
      <c r="AF248" s="41">
        <f t="shared" si="159"/>
        <v>0</v>
      </c>
      <c r="AG248" s="78">
        <f t="shared" si="166"/>
        <v>0</v>
      </c>
      <c r="AH248" s="79">
        <f t="shared" si="160"/>
        <v>0</v>
      </c>
      <c r="AI248" s="80">
        <f t="shared" si="161"/>
        <v>0</v>
      </c>
      <c r="AJ248" s="81">
        <f t="shared" si="162"/>
        <v>0</v>
      </c>
      <c r="AK248" s="82">
        <f t="shared" si="163"/>
        <v>0</v>
      </c>
      <c r="AM248" s="135"/>
    </row>
    <row r="249" spans="1:37" ht="13.5" thickBot="1">
      <c r="A249" s="404"/>
      <c r="B249" s="405"/>
      <c r="C249" s="405"/>
      <c r="D249" s="406"/>
      <c r="E249" s="134" t="str">
        <f>IF(E233&gt;10,"ERROR",IF(E234&gt;10,"ERROR",IF(E235&gt;10,"ERROR",IF(E236&gt;10,"ERROR",IF(E237&gt;10,"ERROR",IF(E238&gt;10,"ERROR",IF(E239&gt;10,"ERROR",IF(E240&gt;10,"ERROR"," "))))))))</f>
        <v> </v>
      </c>
      <c r="F249" s="134" t="str">
        <f>IF(F233&gt;10,"ERROR",IF(F234&gt;10,"ERROR",IF(F235&gt;10,"ERROR",IF(F236&gt;10,"ERROR",IF(F237&gt;10,"ERROR",IF(F238&gt;10,"ERROR",IF(F239&gt;10,"ERROR",IF(F240&gt;10,"ERROR"," "))))))))</f>
        <v> </v>
      </c>
      <c r="G249" s="134" t="str">
        <f>IF(G233&gt;10,"ERROR",IF(G234&gt;10,"ERROR",IF(G235&gt;10,"ERROR",IF(G236&gt;10,"ERROR",IF(G237&gt;10,"ERROR",IF(G238&gt;10,"ERROR",IF(G239&gt;10,"ERROR",IF(G240&gt;10,"ERROR"," "))))))))</f>
        <v> </v>
      </c>
      <c r="H249" s="134" t="str">
        <f>IF(H233&gt;10,"ERROR",IF(H234&gt;10,"ERROR",IF(H235&gt;10,"ERROR",IF(H236&gt;10,"ERROR",IF(H237&gt;10,"ERROR",IF(H238&gt;10,"ERROR",IF(H239&gt;10,"ERROR",IF(H240&gt;10,"ERROR"," "))))))))</f>
        <v> </v>
      </c>
      <c r="I249" s="134" t="str">
        <f>IF(I233&gt;10,"ERROR",IF(I234&gt;10,"ERROR",IF(I235&gt;10,"ERROR",IF(I236&gt;10,"ERROR",IF(I237&gt;10,"ERROR",IF(I238&gt;10,"ERROR",IF(I239&gt;10,"ERROR",IF(I240&gt;10,"ERROR"," "))))))))</f>
        <v> </v>
      </c>
      <c r="K249" s="134" t="str">
        <f>IF(K233&gt;10,"ERROR",IF(K234&gt;10,"ERROR",IF(K235&gt;10,"ERROR",IF(K236&gt;10,"ERROR",IF(K237&gt;10,"ERROR",IF(K238&gt;10,"ERROR",IF(K239&gt;10,"ERROR",IF(K240&gt;10,"ERROR"," "))))))))</f>
        <v> </v>
      </c>
      <c r="L249" s="134" t="str">
        <f>IF(L233&gt;10,"ERROR",IF(L234&gt;10,"ERROR",IF(L235&gt;10,"ERROR",IF(L236&gt;10,"ERROR",IF(L237&gt;10,"ERROR",IF(L238&gt;10,"ERROR",IF(L239&gt;10,"ERROR",IF(L240&gt;10,"ERROR"," "))))))))</f>
        <v> </v>
      </c>
      <c r="M249" s="134" t="str">
        <f>IF(M233&gt;10,"ERROR",IF(M234&gt;10,"ERROR",IF(M235&gt;10,"ERROR",IF(M236&gt;10,"ERROR",IF(M237&gt;10,"ERROR",IF(M238&gt;10,"ERROR",IF(M239&gt;10,"ERROR",IF(M240&gt;10,"ERROR"," "))))))))</f>
        <v> </v>
      </c>
      <c r="N249" s="134" t="str">
        <f>IF(N233&gt;10,"ERROR",IF(N234&gt;10,"ERROR",IF(N235&gt;10,"ERROR",IF(N236&gt;10,"ERROR",IF(N237&gt;10,"ERROR",IF(N238&gt;10,"ERROR",IF(N239&gt;10,"ERROR",IF(N240&gt;10,"ERROR"," "))))))))</f>
        <v> </v>
      </c>
      <c r="O249" s="134" t="str">
        <f>IF(O233&gt;10,"ERROR",IF(O234&gt;10,"ERROR",IF(O235&gt;10,"ERROR",IF(O236&gt;10,"ERROR",IF(O237&gt;10,"ERROR",IF(O238&gt;10,"ERROR",IF(O239&gt;10,"ERROR",IF(O240&gt;10,"ERROR"," "))))))))</f>
        <v> </v>
      </c>
      <c r="Q249" s="134" t="str">
        <f>IF(Q233&gt;10,"ERROR",IF(Q234&gt;10,"ERROR",IF(Q235&gt;10,"ERROR",IF(Q236&gt;10,"ERROR",IF(Q237&gt;10,"ERROR",IF(Q238&gt;10,"ERROR",IF(Q239&gt;10,"ERROR",IF(Q240&gt;10,"ERROR"," "))))))))</f>
        <v> </v>
      </c>
      <c r="R249" s="134" t="str">
        <f>IF(R233&gt;10,"ERROR",IF(R234&gt;10,"ERROR",IF(R235&gt;10,"ERROR",IF(R236&gt;10,"ERROR",IF(R237&gt;10,"ERROR",IF(R238&gt;10,"ERROR",IF(R239&gt;10,"ERROR",IF(R240&gt;10,"ERROR"," "))))))))</f>
        <v> </v>
      </c>
      <c r="S249" s="134" t="str">
        <f>IF(S233&gt;10,"ERROR",IF(S234&gt;10,"ERROR",IF(S235&gt;10,"ERROR",IF(S236&gt;10,"ERROR",IF(S237&gt;10,"ERROR",IF(S238&gt;10,"ERROR",IF(S239&gt;10,"ERROR",IF(S240&gt;10,"ERROR"," "))))))))</f>
        <v> </v>
      </c>
      <c r="T249" s="134" t="str">
        <f>IF(T233&gt;10,"ERROR",IF(T234&gt;10,"ERROR",IF(T235&gt;10,"ERROR",IF(T236&gt;10,"ERROR",IF(T237&gt;10,"ERROR",IF(T238&gt;10,"ERROR",IF(T239&gt;10,"ERROR",IF(T240&gt;10,"ERROR"," "))))))))</f>
        <v> </v>
      </c>
      <c r="U249" s="134" t="str">
        <f>IF(U233&gt;10,"ERROR",IF(U234&gt;10,"ERROR",IF(U235&gt;10,"ERROR",IF(U236&gt;10,"ERROR",IF(U237&gt;10,"ERROR",IF(U238&gt;10,"ERROR",IF(U239&gt;10,"ERROR",IF(U240&gt;10,"ERROR"," "))))))))</f>
        <v> </v>
      </c>
      <c r="W249" s="42">
        <f aca="true" t="shared" si="167" ref="W249:AK249">SUM(W233:W248)</f>
        <v>0</v>
      </c>
      <c r="X249" s="43">
        <f t="shared" si="167"/>
        <v>0</v>
      </c>
      <c r="Y249" s="43">
        <f t="shared" si="167"/>
        <v>0</v>
      </c>
      <c r="Z249" s="43">
        <f t="shared" si="167"/>
        <v>0</v>
      </c>
      <c r="AA249" s="44">
        <f t="shared" si="167"/>
        <v>0</v>
      </c>
      <c r="AB249" s="42">
        <f t="shared" si="167"/>
        <v>0</v>
      </c>
      <c r="AC249" s="43">
        <f t="shared" si="167"/>
        <v>0</v>
      </c>
      <c r="AD249" s="43">
        <f t="shared" si="167"/>
        <v>0</v>
      </c>
      <c r="AE249" s="43">
        <f t="shared" si="167"/>
        <v>0</v>
      </c>
      <c r="AF249" s="44">
        <f t="shared" si="167"/>
        <v>0</v>
      </c>
      <c r="AG249" s="45">
        <f t="shared" si="167"/>
        <v>0</v>
      </c>
      <c r="AH249" s="46">
        <f t="shared" si="167"/>
        <v>0</v>
      </c>
      <c r="AI249" s="46">
        <f t="shared" si="167"/>
        <v>0</v>
      </c>
      <c r="AJ249" s="46">
        <f t="shared" si="167"/>
        <v>0</v>
      </c>
      <c r="AK249" s="47">
        <f t="shared" si="167"/>
        <v>0</v>
      </c>
    </row>
    <row r="250" spans="8:39" ht="12.75">
      <c r="H250" s="135"/>
      <c r="I250" s="135"/>
      <c r="W250" s="49" t="s">
        <v>96</v>
      </c>
      <c r="X250" s="50"/>
      <c r="Y250" s="50"/>
      <c r="Z250" s="50"/>
      <c r="AA250" s="164">
        <f>IF($C$5=3,(+SUM(W249+X249+Y249)/3),"0")</f>
        <v>0</v>
      </c>
      <c r="AB250" s="49" t="s">
        <v>103</v>
      </c>
      <c r="AC250" s="50"/>
      <c r="AD250" s="50"/>
      <c r="AE250" s="50"/>
      <c r="AF250" s="164">
        <f>IF($C$5=3,(+SUM(AB249+AC249+AD249)/3),"0")</f>
        <v>0</v>
      </c>
      <c r="AG250" s="49" t="s">
        <v>105</v>
      </c>
      <c r="AH250" s="50"/>
      <c r="AI250" s="50"/>
      <c r="AJ250" s="50"/>
      <c r="AK250" s="164">
        <f>IF($C$5=3,(+SUM(AG249+AH249+AI249)/3),"0")</f>
        <v>0</v>
      </c>
      <c r="AM250" s="135"/>
    </row>
    <row r="251" spans="3:39" ht="13.5" thickBot="1">
      <c r="C251" s="56"/>
      <c r="W251" s="51" t="s">
        <v>97</v>
      </c>
      <c r="X251" s="52"/>
      <c r="Y251" s="52"/>
      <c r="Z251" s="52"/>
      <c r="AA251" s="165" t="str">
        <f>IF($C$5=5,(+SUM(W249+X249+Y249+Z249+AA249)/5),"0")</f>
        <v>0</v>
      </c>
      <c r="AB251" s="51" t="s">
        <v>104</v>
      </c>
      <c r="AC251" s="52"/>
      <c r="AD251" s="52"/>
      <c r="AE251" s="52"/>
      <c r="AF251" s="165" t="str">
        <f>IF($C$5=5,(+SUM(AB249+AC249+AD249+AE249+AF249)/5),"0")</f>
        <v>0</v>
      </c>
      <c r="AG251" s="51" t="s">
        <v>106</v>
      </c>
      <c r="AH251" s="52"/>
      <c r="AI251" s="52"/>
      <c r="AJ251" s="52"/>
      <c r="AK251" s="166" t="str">
        <f>IF($C$5=5,(+SUM(AG249+AH249+AI249+AJ249+AK249)/5),"0")</f>
        <v>0</v>
      </c>
      <c r="AM251" s="135"/>
    </row>
    <row r="252" spans="2:39" ht="13.5" thickBot="1">
      <c r="B252" s="333" t="s">
        <v>120</v>
      </c>
      <c r="C252" s="334">
        <f>+'MENU PRINCIPAL'!B39</f>
        <v>12</v>
      </c>
      <c r="Y252" s="53" t="s">
        <v>94</v>
      </c>
      <c r="Z252" s="54"/>
      <c r="AA252" s="54"/>
      <c r="AB252" s="54"/>
      <c r="AC252" s="55"/>
      <c r="AD252" s="57">
        <f>SUM(AA250,AF250,AK250)-MIN(AA250,AF250,AK250)</f>
        <v>0</v>
      </c>
      <c r="AF252" s="53" t="s">
        <v>95</v>
      </c>
      <c r="AG252" s="54"/>
      <c r="AH252" s="54"/>
      <c r="AI252" s="54"/>
      <c r="AJ252" s="55"/>
      <c r="AK252" s="57">
        <f>SUM(AA251,AF251,AK251)-MIN(AA251,AF251,AK251)</f>
        <v>0</v>
      </c>
      <c r="AM252" s="135"/>
    </row>
    <row r="253" spans="1:37" ht="15.75" thickBot="1">
      <c r="A253" s="101"/>
      <c r="B253" s="331">
        <f>+'MENU PRINCIPAL'!C39</f>
        <v>0</v>
      </c>
      <c r="C253" s="332">
        <f>+'MENU PRINCIPAL'!D39</f>
        <v>0</v>
      </c>
      <c r="E253" s="83"/>
      <c r="F253" s="96"/>
      <c r="G253" s="96"/>
      <c r="H253" s="96"/>
      <c r="I253" s="96"/>
      <c r="J253" s="97"/>
      <c r="K253" s="96"/>
      <c r="L253" s="96"/>
      <c r="M253" s="96"/>
      <c r="N253" s="96"/>
      <c r="O253" s="96"/>
      <c r="P253" s="98"/>
      <c r="Q253" s="96"/>
      <c r="R253" s="96"/>
      <c r="S253" s="96"/>
      <c r="T253" s="96"/>
      <c r="U253" s="96"/>
      <c r="W253" s="143"/>
      <c r="X253" s="170"/>
      <c r="Y253" s="93"/>
      <c r="Z253" s="93"/>
      <c r="AA253" s="93"/>
      <c r="AB253" s="96"/>
      <c r="AC253" s="93"/>
      <c r="AD253" s="93"/>
      <c r="AE253" s="93"/>
      <c r="AF253" s="93"/>
      <c r="AG253" s="93"/>
      <c r="AH253" s="93"/>
      <c r="AI253" s="93"/>
      <c r="AJ253" s="93"/>
      <c r="AK253" s="96"/>
    </row>
    <row r="254" spans="1:37" ht="13.5" thickBot="1">
      <c r="A254" s="9" t="s">
        <v>4</v>
      </c>
      <c r="B254" s="410" t="s">
        <v>1</v>
      </c>
      <c r="C254" s="410"/>
      <c r="D254" s="102" t="s">
        <v>3</v>
      </c>
      <c r="E254" s="346" t="s">
        <v>79</v>
      </c>
      <c r="F254" s="411"/>
      <c r="G254" s="411"/>
      <c r="H254" s="411"/>
      <c r="I254" s="412"/>
      <c r="J254" s="175"/>
      <c r="K254" s="413" t="s">
        <v>79</v>
      </c>
      <c r="L254" s="347"/>
      <c r="M254" s="347"/>
      <c r="N254" s="347"/>
      <c r="O254" s="414"/>
      <c r="P254" s="175"/>
      <c r="Q254" s="413" t="s">
        <v>79</v>
      </c>
      <c r="R254" s="347"/>
      <c r="S254" s="347"/>
      <c r="T254" s="347"/>
      <c r="U254" s="348"/>
      <c r="W254" s="407" t="s">
        <v>78</v>
      </c>
      <c r="X254" s="408"/>
      <c r="Y254" s="408"/>
      <c r="Z254" s="408"/>
      <c r="AA254" s="408"/>
      <c r="AB254" s="408"/>
      <c r="AC254" s="408"/>
      <c r="AD254" s="408"/>
      <c r="AE254" s="408"/>
      <c r="AF254" s="408"/>
      <c r="AG254" s="408"/>
      <c r="AH254" s="408"/>
      <c r="AI254" s="408"/>
      <c r="AJ254" s="408"/>
      <c r="AK254" s="409"/>
    </row>
    <row r="255" spans="1:39" ht="12.75">
      <c r="A255" s="4" t="s">
        <v>5</v>
      </c>
      <c r="B255" s="387" t="s">
        <v>21</v>
      </c>
      <c r="C255" s="387"/>
      <c r="D255" s="17">
        <v>1</v>
      </c>
      <c r="E255" s="173"/>
      <c r="F255" s="174"/>
      <c r="G255" s="173"/>
      <c r="H255" s="174"/>
      <c r="I255" s="173"/>
      <c r="J255" s="148"/>
      <c r="K255" s="173"/>
      <c r="L255" s="174"/>
      <c r="M255" s="173"/>
      <c r="N255" s="174"/>
      <c r="O255" s="173"/>
      <c r="P255" s="148"/>
      <c r="Q255" s="173"/>
      <c r="R255" s="174"/>
      <c r="S255" s="173"/>
      <c r="T255" s="174"/>
      <c r="U255" s="173"/>
      <c r="W255" s="18">
        <f>+E255*$D255</f>
        <v>0</v>
      </c>
      <c r="X255" s="19">
        <f aca="true" t="shared" si="168" ref="X255:X270">+F255*$D255</f>
        <v>0</v>
      </c>
      <c r="Y255" s="20">
        <f aca="true" t="shared" si="169" ref="Y255:Y270">+G255*$D255</f>
        <v>0</v>
      </c>
      <c r="Z255" s="21">
        <f aca="true" t="shared" si="170" ref="Z255:Z270">+H255*$D255</f>
        <v>0</v>
      </c>
      <c r="AA255" s="22">
        <f aca="true" t="shared" si="171" ref="AA255:AA270">+I255*$D255</f>
        <v>0</v>
      </c>
      <c r="AB255" s="23">
        <f>+K255*$D255</f>
        <v>0</v>
      </c>
      <c r="AC255" s="24">
        <f aca="true" t="shared" si="172" ref="AC255:AC270">+L255*$D255</f>
        <v>0</v>
      </c>
      <c r="AD255" s="24">
        <f aca="true" t="shared" si="173" ref="AD255:AD270">+M255*$D255</f>
        <v>0</v>
      </c>
      <c r="AE255" s="24">
        <f aca="true" t="shared" si="174" ref="AE255:AE270">+N255*$D255</f>
        <v>0</v>
      </c>
      <c r="AF255" s="25">
        <f aca="true" t="shared" si="175" ref="AF255:AF270">+O255*$D255</f>
        <v>0</v>
      </c>
      <c r="AG255" s="68">
        <f>+Q255*$D255</f>
        <v>0</v>
      </c>
      <c r="AH255" s="69">
        <f aca="true" t="shared" si="176" ref="AH255:AH270">+R255*$D255</f>
        <v>0</v>
      </c>
      <c r="AI255" s="70">
        <f aca="true" t="shared" si="177" ref="AI255:AI270">+S255*$D255</f>
        <v>0</v>
      </c>
      <c r="AJ255" s="71">
        <f aca="true" t="shared" si="178" ref="AJ255:AJ270">+T255*$D255</f>
        <v>0</v>
      </c>
      <c r="AK255" s="72">
        <f aca="true" t="shared" si="179" ref="AK255:AK270">+U255*$D255</f>
        <v>0</v>
      </c>
      <c r="AM255" s="217"/>
    </row>
    <row r="256" spans="1:37" ht="12.75">
      <c r="A256" s="4" t="s">
        <v>6</v>
      </c>
      <c r="B256" s="387" t="s">
        <v>22</v>
      </c>
      <c r="C256" s="387"/>
      <c r="D256" s="17">
        <v>2</v>
      </c>
      <c r="E256" s="149"/>
      <c r="F256" s="150"/>
      <c r="G256" s="149"/>
      <c r="H256" s="150"/>
      <c r="I256" s="149"/>
      <c r="J256" s="148"/>
      <c r="K256" s="149"/>
      <c r="L256" s="150"/>
      <c r="M256" s="149"/>
      <c r="N256" s="150"/>
      <c r="O256" s="149"/>
      <c r="P256" s="148"/>
      <c r="Q256" s="149"/>
      <c r="R256" s="150"/>
      <c r="S256" s="149"/>
      <c r="T256" s="150"/>
      <c r="U256" s="149"/>
      <c r="W256" s="26">
        <f aca="true" t="shared" si="180" ref="W256:W270">+E256*$D256</f>
        <v>0</v>
      </c>
      <c r="X256" s="27">
        <f t="shared" si="168"/>
        <v>0</v>
      </c>
      <c r="Y256" s="28">
        <f t="shared" si="169"/>
        <v>0</v>
      </c>
      <c r="Z256" s="29">
        <f t="shared" si="170"/>
        <v>0</v>
      </c>
      <c r="AA256" s="30">
        <f t="shared" si="171"/>
        <v>0</v>
      </c>
      <c r="AB256" s="31">
        <f aca="true" t="shared" si="181" ref="AB256:AB270">+K256*$D256</f>
        <v>0</v>
      </c>
      <c r="AC256" s="32">
        <f t="shared" si="172"/>
        <v>0</v>
      </c>
      <c r="AD256" s="32">
        <f t="shared" si="173"/>
        <v>0</v>
      </c>
      <c r="AE256" s="32">
        <f t="shared" si="174"/>
        <v>0</v>
      </c>
      <c r="AF256" s="33">
        <f t="shared" si="175"/>
        <v>0</v>
      </c>
      <c r="AG256" s="73">
        <f aca="true" t="shared" si="182" ref="AG256:AG270">+Q256*$D256</f>
        <v>0</v>
      </c>
      <c r="AH256" s="74">
        <f t="shared" si="176"/>
        <v>0</v>
      </c>
      <c r="AI256" s="75">
        <f t="shared" si="177"/>
        <v>0</v>
      </c>
      <c r="AJ256" s="76">
        <f t="shared" si="178"/>
        <v>0</v>
      </c>
      <c r="AK256" s="77">
        <f t="shared" si="179"/>
        <v>0</v>
      </c>
    </row>
    <row r="257" spans="1:37" ht="12.75">
      <c r="A257" s="4" t="s">
        <v>7</v>
      </c>
      <c r="B257" s="387" t="s">
        <v>24</v>
      </c>
      <c r="C257" s="387"/>
      <c r="D257" s="17">
        <v>8</v>
      </c>
      <c r="E257" s="149"/>
      <c r="F257" s="150"/>
      <c r="G257" s="149"/>
      <c r="H257" s="150"/>
      <c r="I257" s="149"/>
      <c r="J257" s="148"/>
      <c r="K257" s="149"/>
      <c r="L257" s="150"/>
      <c r="M257" s="149"/>
      <c r="N257" s="150"/>
      <c r="O257" s="149"/>
      <c r="P257" s="148"/>
      <c r="Q257" s="149"/>
      <c r="R257" s="150"/>
      <c r="S257" s="149"/>
      <c r="T257" s="150"/>
      <c r="U257" s="149"/>
      <c r="W257" s="26">
        <f t="shared" si="180"/>
        <v>0</v>
      </c>
      <c r="X257" s="27">
        <f t="shared" si="168"/>
        <v>0</v>
      </c>
      <c r="Y257" s="28">
        <f t="shared" si="169"/>
        <v>0</v>
      </c>
      <c r="Z257" s="29">
        <f t="shared" si="170"/>
        <v>0</v>
      </c>
      <c r="AA257" s="30">
        <f t="shared" si="171"/>
        <v>0</v>
      </c>
      <c r="AB257" s="31">
        <f t="shared" si="181"/>
        <v>0</v>
      </c>
      <c r="AC257" s="32">
        <f t="shared" si="172"/>
        <v>0</v>
      </c>
      <c r="AD257" s="32">
        <f t="shared" si="173"/>
        <v>0</v>
      </c>
      <c r="AE257" s="32">
        <f t="shared" si="174"/>
        <v>0</v>
      </c>
      <c r="AF257" s="33">
        <f t="shared" si="175"/>
        <v>0</v>
      </c>
      <c r="AG257" s="73">
        <f t="shared" si="182"/>
        <v>0</v>
      </c>
      <c r="AH257" s="74">
        <f t="shared" si="176"/>
        <v>0</v>
      </c>
      <c r="AI257" s="75">
        <f t="shared" si="177"/>
        <v>0</v>
      </c>
      <c r="AJ257" s="76">
        <f t="shared" si="178"/>
        <v>0</v>
      </c>
      <c r="AK257" s="77">
        <f t="shared" si="179"/>
        <v>0</v>
      </c>
    </row>
    <row r="258" spans="1:37" ht="12.75">
      <c r="A258" s="4" t="s">
        <v>8</v>
      </c>
      <c r="B258" s="387" t="s">
        <v>25</v>
      </c>
      <c r="C258" s="387"/>
      <c r="D258" s="17">
        <v>6</v>
      </c>
      <c r="E258" s="149"/>
      <c r="F258" s="150"/>
      <c r="G258" s="149"/>
      <c r="H258" s="150"/>
      <c r="I258" s="149"/>
      <c r="J258" s="148"/>
      <c r="K258" s="149"/>
      <c r="L258" s="150"/>
      <c r="M258" s="149"/>
      <c r="N258" s="150"/>
      <c r="O258" s="149"/>
      <c r="P258" s="148"/>
      <c r="Q258" s="149"/>
      <c r="R258" s="150"/>
      <c r="S258" s="149"/>
      <c r="T258" s="150"/>
      <c r="U258" s="149"/>
      <c r="W258" s="26">
        <f t="shared" si="180"/>
        <v>0</v>
      </c>
      <c r="X258" s="27">
        <f t="shared" si="168"/>
        <v>0</v>
      </c>
      <c r="Y258" s="28">
        <f t="shared" si="169"/>
        <v>0</v>
      </c>
      <c r="Z258" s="29">
        <f t="shared" si="170"/>
        <v>0</v>
      </c>
      <c r="AA258" s="30">
        <f t="shared" si="171"/>
        <v>0</v>
      </c>
      <c r="AB258" s="31">
        <f t="shared" si="181"/>
        <v>0</v>
      </c>
      <c r="AC258" s="32">
        <f t="shared" si="172"/>
        <v>0</v>
      </c>
      <c r="AD258" s="32">
        <f t="shared" si="173"/>
        <v>0</v>
      </c>
      <c r="AE258" s="32">
        <f t="shared" si="174"/>
        <v>0</v>
      </c>
      <c r="AF258" s="33">
        <f t="shared" si="175"/>
        <v>0</v>
      </c>
      <c r="AG258" s="73">
        <f t="shared" si="182"/>
        <v>0</v>
      </c>
      <c r="AH258" s="74">
        <f t="shared" si="176"/>
        <v>0</v>
      </c>
      <c r="AI258" s="75">
        <f t="shared" si="177"/>
        <v>0</v>
      </c>
      <c r="AJ258" s="76">
        <f t="shared" si="178"/>
        <v>0</v>
      </c>
      <c r="AK258" s="77">
        <f t="shared" si="179"/>
        <v>0</v>
      </c>
    </row>
    <row r="259" spans="1:37" ht="12.75">
      <c r="A259" s="4" t="s">
        <v>9</v>
      </c>
      <c r="B259" s="387" t="s">
        <v>26</v>
      </c>
      <c r="C259" s="387"/>
      <c r="D259" s="17">
        <v>2</v>
      </c>
      <c r="E259" s="149"/>
      <c r="F259" s="150"/>
      <c r="G259" s="149"/>
      <c r="H259" s="150"/>
      <c r="I259" s="149"/>
      <c r="J259" s="148"/>
      <c r="K259" s="149"/>
      <c r="L259" s="150"/>
      <c r="M259" s="149"/>
      <c r="N259" s="150"/>
      <c r="O259" s="149"/>
      <c r="P259" s="148"/>
      <c r="Q259" s="149"/>
      <c r="R259" s="150"/>
      <c r="S259" s="149"/>
      <c r="T259" s="150"/>
      <c r="U259" s="149"/>
      <c r="W259" s="26">
        <f t="shared" si="180"/>
        <v>0</v>
      </c>
      <c r="X259" s="27">
        <f t="shared" si="168"/>
        <v>0</v>
      </c>
      <c r="Y259" s="28">
        <f t="shared" si="169"/>
        <v>0</v>
      </c>
      <c r="Z259" s="29">
        <f t="shared" si="170"/>
        <v>0</v>
      </c>
      <c r="AA259" s="30">
        <f t="shared" si="171"/>
        <v>0</v>
      </c>
      <c r="AB259" s="31">
        <f t="shared" si="181"/>
        <v>0</v>
      </c>
      <c r="AC259" s="32">
        <f t="shared" si="172"/>
        <v>0</v>
      </c>
      <c r="AD259" s="32">
        <f t="shared" si="173"/>
        <v>0</v>
      </c>
      <c r="AE259" s="32">
        <f t="shared" si="174"/>
        <v>0</v>
      </c>
      <c r="AF259" s="33">
        <f t="shared" si="175"/>
        <v>0</v>
      </c>
      <c r="AG259" s="73">
        <f t="shared" si="182"/>
        <v>0</v>
      </c>
      <c r="AH259" s="74">
        <f t="shared" si="176"/>
        <v>0</v>
      </c>
      <c r="AI259" s="75">
        <f t="shared" si="177"/>
        <v>0</v>
      </c>
      <c r="AJ259" s="76">
        <f t="shared" si="178"/>
        <v>0</v>
      </c>
      <c r="AK259" s="77">
        <f t="shared" si="179"/>
        <v>0</v>
      </c>
    </row>
    <row r="260" spans="1:37" ht="12.75">
      <c r="A260" s="4" t="s">
        <v>10</v>
      </c>
      <c r="B260" s="387" t="s">
        <v>27</v>
      </c>
      <c r="C260" s="387"/>
      <c r="D260" s="17">
        <v>6</v>
      </c>
      <c r="E260" s="149"/>
      <c r="F260" s="150"/>
      <c r="G260" s="149"/>
      <c r="H260" s="150"/>
      <c r="I260" s="149"/>
      <c r="J260" s="148"/>
      <c r="K260" s="149"/>
      <c r="L260" s="150"/>
      <c r="M260" s="149"/>
      <c r="N260" s="150"/>
      <c r="O260" s="149"/>
      <c r="P260" s="148"/>
      <c r="Q260" s="149"/>
      <c r="R260" s="150"/>
      <c r="S260" s="149"/>
      <c r="T260" s="150"/>
      <c r="U260" s="149"/>
      <c r="W260" s="26">
        <f t="shared" si="180"/>
        <v>0</v>
      </c>
      <c r="X260" s="27">
        <f t="shared" si="168"/>
        <v>0</v>
      </c>
      <c r="Y260" s="28">
        <f t="shared" si="169"/>
        <v>0</v>
      </c>
      <c r="Z260" s="29">
        <f t="shared" si="170"/>
        <v>0</v>
      </c>
      <c r="AA260" s="30">
        <f t="shared" si="171"/>
        <v>0</v>
      </c>
      <c r="AB260" s="31">
        <f t="shared" si="181"/>
        <v>0</v>
      </c>
      <c r="AC260" s="32">
        <f t="shared" si="172"/>
        <v>0</v>
      </c>
      <c r="AD260" s="32">
        <f t="shared" si="173"/>
        <v>0</v>
      </c>
      <c r="AE260" s="32">
        <f t="shared" si="174"/>
        <v>0</v>
      </c>
      <c r="AF260" s="33">
        <f t="shared" si="175"/>
        <v>0</v>
      </c>
      <c r="AG260" s="73">
        <f t="shared" si="182"/>
        <v>0</v>
      </c>
      <c r="AH260" s="74">
        <f t="shared" si="176"/>
        <v>0</v>
      </c>
      <c r="AI260" s="75">
        <f t="shared" si="177"/>
        <v>0</v>
      </c>
      <c r="AJ260" s="76">
        <f t="shared" si="178"/>
        <v>0</v>
      </c>
      <c r="AK260" s="77">
        <f t="shared" si="179"/>
        <v>0</v>
      </c>
    </row>
    <row r="261" spans="1:37" ht="12.75">
      <c r="A261" s="4" t="s">
        <v>11</v>
      </c>
      <c r="B261" s="387" t="s">
        <v>28</v>
      </c>
      <c r="C261" s="387"/>
      <c r="D261" s="17">
        <v>12</v>
      </c>
      <c r="E261" s="149"/>
      <c r="F261" s="150"/>
      <c r="G261" s="149"/>
      <c r="H261" s="150"/>
      <c r="I261" s="149"/>
      <c r="J261" s="148"/>
      <c r="K261" s="149"/>
      <c r="L261" s="150"/>
      <c r="M261" s="149"/>
      <c r="N261" s="150"/>
      <c r="O261" s="149"/>
      <c r="P261" s="148"/>
      <c r="Q261" s="149"/>
      <c r="R261" s="150"/>
      <c r="S261" s="149"/>
      <c r="T261" s="150"/>
      <c r="U261" s="149"/>
      <c r="W261" s="26">
        <f t="shared" si="180"/>
        <v>0</v>
      </c>
      <c r="X261" s="27">
        <f t="shared" si="168"/>
        <v>0</v>
      </c>
      <c r="Y261" s="28">
        <f t="shared" si="169"/>
        <v>0</v>
      </c>
      <c r="Z261" s="29">
        <f t="shared" si="170"/>
        <v>0</v>
      </c>
      <c r="AA261" s="30">
        <f t="shared" si="171"/>
        <v>0</v>
      </c>
      <c r="AB261" s="31">
        <f t="shared" si="181"/>
        <v>0</v>
      </c>
      <c r="AC261" s="32">
        <f t="shared" si="172"/>
        <v>0</v>
      </c>
      <c r="AD261" s="32">
        <f t="shared" si="173"/>
        <v>0</v>
      </c>
      <c r="AE261" s="32">
        <f t="shared" si="174"/>
        <v>0</v>
      </c>
      <c r="AF261" s="33">
        <f t="shared" si="175"/>
        <v>0</v>
      </c>
      <c r="AG261" s="73">
        <f t="shared" si="182"/>
        <v>0</v>
      </c>
      <c r="AH261" s="74">
        <f t="shared" si="176"/>
        <v>0</v>
      </c>
      <c r="AI261" s="75">
        <f t="shared" si="177"/>
        <v>0</v>
      </c>
      <c r="AJ261" s="76">
        <f t="shared" si="178"/>
        <v>0</v>
      </c>
      <c r="AK261" s="77">
        <f t="shared" si="179"/>
        <v>0</v>
      </c>
    </row>
    <row r="262" spans="1:37" ht="12.75">
      <c r="A262" s="4" t="s">
        <v>12</v>
      </c>
      <c r="B262" s="387" t="s">
        <v>29</v>
      </c>
      <c r="C262" s="387"/>
      <c r="D262" s="17">
        <v>12</v>
      </c>
      <c r="E262" s="149"/>
      <c r="F262" s="150"/>
      <c r="G262" s="149"/>
      <c r="H262" s="150"/>
      <c r="I262" s="149"/>
      <c r="J262" s="148"/>
      <c r="K262" s="149"/>
      <c r="L262" s="150"/>
      <c r="M262" s="149"/>
      <c r="N262" s="150"/>
      <c r="O262" s="149"/>
      <c r="P262" s="148"/>
      <c r="Q262" s="149"/>
      <c r="R262" s="150"/>
      <c r="S262" s="149"/>
      <c r="T262" s="150"/>
      <c r="U262" s="149"/>
      <c r="W262" s="26">
        <f t="shared" si="180"/>
        <v>0</v>
      </c>
      <c r="X262" s="27">
        <f t="shared" si="168"/>
        <v>0</v>
      </c>
      <c r="Y262" s="28">
        <f t="shared" si="169"/>
        <v>0</v>
      </c>
      <c r="Z262" s="29">
        <f t="shared" si="170"/>
        <v>0</v>
      </c>
      <c r="AA262" s="30">
        <f t="shared" si="171"/>
        <v>0</v>
      </c>
      <c r="AB262" s="31">
        <f t="shared" si="181"/>
        <v>0</v>
      </c>
      <c r="AC262" s="32">
        <f t="shared" si="172"/>
        <v>0</v>
      </c>
      <c r="AD262" s="32">
        <f t="shared" si="173"/>
        <v>0</v>
      </c>
      <c r="AE262" s="32">
        <f t="shared" si="174"/>
        <v>0</v>
      </c>
      <c r="AF262" s="33">
        <f t="shared" si="175"/>
        <v>0</v>
      </c>
      <c r="AG262" s="73">
        <f t="shared" si="182"/>
        <v>0</v>
      </c>
      <c r="AH262" s="74">
        <f t="shared" si="176"/>
        <v>0</v>
      </c>
      <c r="AI262" s="75">
        <f t="shared" si="177"/>
        <v>0</v>
      </c>
      <c r="AJ262" s="76">
        <f t="shared" si="178"/>
        <v>0</v>
      </c>
      <c r="AK262" s="77">
        <f t="shared" si="179"/>
        <v>0</v>
      </c>
    </row>
    <row r="263" spans="1:37" ht="12.75">
      <c r="A263" s="4" t="s">
        <v>13</v>
      </c>
      <c r="B263" s="387" t="s">
        <v>30</v>
      </c>
      <c r="C263" s="387"/>
      <c r="D263" s="17">
        <v>14</v>
      </c>
      <c r="E263" s="149"/>
      <c r="F263" s="150"/>
      <c r="G263" s="149"/>
      <c r="H263" s="150"/>
      <c r="I263" s="149"/>
      <c r="J263" s="148"/>
      <c r="K263" s="149"/>
      <c r="L263" s="150"/>
      <c r="M263" s="149"/>
      <c r="N263" s="150"/>
      <c r="O263" s="149"/>
      <c r="P263" s="148"/>
      <c r="Q263" s="149"/>
      <c r="R263" s="150"/>
      <c r="S263" s="149"/>
      <c r="T263" s="150"/>
      <c r="U263" s="149"/>
      <c r="W263" s="26">
        <f t="shared" si="180"/>
        <v>0</v>
      </c>
      <c r="X263" s="27">
        <f t="shared" si="168"/>
        <v>0</v>
      </c>
      <c r="Y263" s="28">
        <f t="shared" si="169"/>
        <v>0</v>
      </c>
      <c r="Z263" s="29">
        <f t="shared" si="170"/>
        <v>0</v>
      </c>
      <c r="AA263" s="30">
        <f t="shared" si="171"/>
        <v>0</v>
      </c>
      <c r="AB263" s="31">
        <f t="shared" si="181"/>
        <v>0</v>
      </c>
      <c r="AC263" s="32">
        <f t="shared" si="172"/>
        <v>0</v>
      </c>
      <c r="AD263" s="32">
        <f t="shared" si="173"/>
        <v>0</v>
      </c>
      <c r="AE263" s="32">
        <f t="shared" si="174"/>
        <v>0</v>
      </c>
      <c r="AF263" s="33">
        <f t="shared" si="175"/>
        <v>0</v>
      </c>
      <c r="AG263" s="73">
        <f t="shared" si="182"/>
        <v>0</v>
      </c>
      <c r="AH263" s="74">
        <f t="shared" si="176"/>
        <v>0</v>
      </c>
      <c r="AI263" s="75">
        <f t="shared" si="177"/>
        <v>0</v>
      </c>
      <c r="AJ263" s="76">
        <f t="shared" si="178"/>
        <v>0</v>
      </c>
      <c r="AK263" s="77">
        <f t="shared" si="179"/>
        <v>0</v>
      </c>
    </row>
    <row r="264" spans="1:37" ht="12.75">
      <c r="A264" s="4" t="s">
        <v>14</v>
      </c>
      <c r="B264" s="387" t="s">
        <v>23</v>
      </c>
      <c r="C264" s="387"/>
      <c r="D264" s="17">
        <v>7</v>
      </c>
      <c r="E264" s="149"/>
      <c r="F264" s="150"/>
      <c r="G264" s="149"/>
      <c r="H264" s="150"/>
      <c r="I264" s="149"/>
      <c r="J264" s="148"/>
      <c r="K264" s="149"/>
      <c r="L264" s="150"/>
      <c r="M264" s="149"/>
      <c r="N264" s="150"/>
      <c r="O264" s="149"/>
      <c r="P264" s="148"/>
      <c r="Q264" s="149"/>
      <c r="R264" s="150"/>
      <c r="S264" s="149"/>
      <c r="T264" s="150"/>
      <c r="U264" s="149"/>
      <c r="W264" s="26">
        <f t="shared" si="180"/>
        <v>0</v>
      </c>
      <c r="X264" s="27">
        <f t="shared" si="168"/>
        <v>0</v>
      </c>
      <c r="Y264" s="28">
        <f t="shared" si="169"/>
        <v>0</v>
      </c>
      <c r="Z264" s="29">
        <f t="shared" si="170"/>
        <v>0</v>
      </c>
      <c r="AA264" s="30">
        <f t="shared" si="171"/>
        <v>0</v>
      </c>
      <c r="AB264" s="31">
        <f t="shared" si="181"/>
        <v>0</v>
      </c>
      <c r="AC264" s="32">
        <f t="shared" si="172"/>
        <v>0</v>
      </c>
      <c r="AD264" s="32">
        <f t="shared" si="173"/>
        <v>0</v>
      </c>
      <c r="AE264" s="32">
        <f t="shared" si="174"/>
        <v>0</v>
      </c>
      <c r="AF264" s="33">
        <f t="shared" si="175"/>
        <v>0</v>
      </c>
      <c r="AG264" s="73">
        <f t="shared" si="182"/>
        <v>0</v>
      </c>
      <c r="AH264" s="74">
        <f t="shared" si="176"/>
        <v>0</v>
      </c>
      <c r="AI264" s="75">
        <f t="shared" si="177"/>
        <v>0</v>
      </c>
      <c r="AJ264" s="76">
        <f t="shared" si="178"/>
        <v>0</v>
      </c>
      <c r="AK264" s="77">
        <f t="shared" si="179"/>
        <v>0</v>
      </c>
    </row>
    <row r="265" spans="1:37" ht="12.75">
      <c r="A265" s="4" t="s">
        <v>15</v>
      </c>
      <c r="B265" s="387" t="s">
        <v>31</v>
      </c>
      <c r="C265" s="387"/>
      <c r="D265" s="17">
        <v>18</v>
      </c>
      <c r="E265" s="149"/>
      <c r="F265" s="150"/>
      <c r="G265" s="149"/>
      <c r="H265" s="150"/>
      <c r="I265" s="149"/>
      <c r="J265" s="148"/>
      <c r="K265" s="149"/>
      <c r="L265" s="150"/>
      <c r="M265" s="149"/>
      <c r="N265" s="150"/>
      <c r="O265" s="149"/>
      <c r="P265" s="148"/>
      <c r="Q265" s="149"/>
      <c r="R265" s="150"/>
      <c r="S265" s="149"/>
      <c r="T265" s="150"/>
      <c r="U265" s="149"/>
      <c r="W265" s="26">
        <f t="shared" si="180"/>
        <v>0</v>
      </c>
      <c r="X265" s="27">
        <f t="shared" si="168"/>
        <v>0</v>
      </c>
      <c r="Y265" s="28">
        <f t="shared" si="169"/>
        <v>0</v>
      </c>
      <c r="Z265" s="29">
        <f t="shared" si="170"/>
        <v>0</v>
      </c>
      <c r="AA265" s="30">
        <f t="shared" si="171"/>
        <v>0</v>
      </c>
      <c r="AB265" s="31">
        <f t="shared" si="181"/>
        <v>0</v>
      </c>
      <c r="AC265" s="32">
        <f t="shared" si="172"/>
        <v>0</v>
      </c>
      <c r="AD265" s="32">
        <f t="shared" si="173"/>
        <v>0</v>
      </c>
      <c r="AE265" s="32">
        <f t="shared" si="174"/>
        <v>0</v>
      </c>
      <c r="AF265" s="33">
        <f t="shared" si="175"/>
        <v>0</v>
      </c>
      <c r="AG265" s="73">
        <f t="shared" si="182"/>
        <v>0</v>
      </c>
      <c r="AH265" s="74">
        <f t="shared" si="176"/>
        <v>0</v>
      </c>
      <c r="AI265" s="75">
        <f t="shared" si="177"/>
        <v>0</v>
      </c>
      <c r="AJ265" s="76">
        <f t="shared" si="178"/>
        <v>0</v>
      </c>
      <c r="AK265" s="77">
        <f t="shared" si="179"/>
        <v>0</v>
      </c>
    </row>
    <row r="266" spans="1:37" ht="12.75">
      <c r="A266" s="4" t="s">
        <v>16</v>
      </c>
      <c r="B266" s="387" t="s">
        <v>32</v>
      </c>
      <c r="C266" s="387"/>
      <c r="D266" s="17">
        <v>10</v>
      </c>
      <c r="E266" s="149"/>
      <c r="F266" s="150"/>
      <c r="G266" s="149"/>
      <c r="H266" s="150"/>
      <c r="I266" s="149"/>
      <c r="J266" s="148"/>
      <c r="K266" s="149"/>
      <c r="L266" s="150"/>
      <c r="M266" s="149"/>
      <c r="N266" s="150"/>
      <c r="O266" s="149"/>
      <c r="P266" s="148"/>
      <c r="Q266" s="149"/>
      <c r="R266" s="150"/>
      <c r="S266" s="149"/>
      <c r="T266" s="150"/>
      <c r="U266" s="149"/>
      <c r="W266" s="26">
        <f t="shared" si="180"/>
        <v>0</v>
      </c>
      <c r="X266" s="27">
        <f t="shared" si="168"/>
        <v>0</v>
      </c>
      <c r="Y266" s="28">
        <f t="shared" si="169"/>
        <v>0</v>
      </c>
      <c r="Z266" s="29">
        <f t="shared" si="170"/>
        <v>0</v>
      </c>
      <c r="AA266" s="30">
        <f t="shared" si="171"/>
        <v>0</v>
      </c>
      <c r="AB266" s="31">
        <f t="shared" si="181"/>
        <v>0</v>
      </c>
      <c r="AC266" s="32">
        <f t="shared" si="172"/>
        <v>0</v>
      </c>
      <c r="AD266" s="32">
        <f t="shared" si="173"/>
        <v>0</v>
      </c>
      <c r="AE266" s="32">
        <f t="shared" si="174"/>
        <v>0</v>
      </c>
      <c r="AF266" s="33">
        <f t="shared" si="175"/>
        <v>0</v>
      </c>
      <c r="AG266" s="73">
        <f t="shared" si="182"/>
        <v>0</v>
      </c>
      <c r="AH266" s="74">
        <f t="shared" si="176"/>
        <v>0</v>
      </c>
      <c r="AI266" s="75">
        <f t="shared" si="177"/>
        <v>0</v>
      </c>
      <c r="AJ266" s="76">
        <f t="shared" si="178"/>
        <v>0</v>
      </c>
      <c r="AK266" s="77">
        <f t="shared" si="179"/>
        <v>0</v>
      </c>
    </row>
    <row r="267" spans="1:37" ht="12.75">
      <c r="A267" s="4" t="s">
        <v>17</v>
      </c>
      <c r="B267" s="387" t="s">
        <v>33</v>
      </c>
      <c r="C267" s="387"/>
      <c r="D267" s="17">
        <v>10</v>
      </c>
      <c r="E267" s="149"/>
      <c r="F267" s="150"/>
      <c r="G267" s="149"/>
      <c r="H267" s="150"/>
      <c r="I267" s="149"/>
      <c r="J267" s="148"/>
      <c r="K267" s="149"/>
      <c r="L267" s="150"/>
      <c r="M267" s="149"/>
      <c r="N267" s="150"/>
      <c r="O267" s="149"/>
      <c r="P267" s="148"/>
      <c r="Q267" s="149"/>
      <c r="R267" s="150"/>
      <c r="S267" s="149"/>
      <c r="T267" s="150"/>
      <c r="U267" s="149"/>
      <c r="W267" s="26">
        <f t="shared" si="180"/>
        <v>0</v>
      </c>
      <c r="X267" s="27">
        <f t="shared" si="168"/>
        <v>0</v>
      </c>
      <c r="Y267" s="28">
        <f t="shared" si="169"/>
        <v>0</v>
      </c>
      <c r="Z267" s="29">
        <f t="shared" si="170"/>
        <v>0</v>
      </c>
      <c r="AA267" s="30">
        <f t="shared" si="171"/>
        <v>0</v>
      </c>
      <c r="AB267" s="31">
        <f t="shared" si="181"/>
        <v>0</v>
      </c>
      <c r="AC267" s="32">
        <f t="shared" si="172"/>
        <v>0</v>
      </c>
      <c r="AD267" s="32">
        <f t="shared" si="173"/>
        <v>0</v>
      </c>
      <c r="AE267" s="32">
        <f t="shared" si="174"/>
        <v>0</v>
      </c>
      <c r="AF267" s="33">
        <f t="shared" si="175"/>
        <v>0</v>
      </c>
      <c r="AG267" s="73">
        <f t="shared" si="182"/>
        <v>0</v>
      </c>
      <c r="AH267" s="74">
        <f t="shared" si="176"/>
        <v>0</v>
      </c>
      <c r="AI267" s="75">
        <f t="shared" si="177"/>
        <v>0</v>
      </c>
      <c r="AJ267" s="76">
        <f t="shared" si="178"/>
        <v>0</v>
      </c>
      <c r="AK267" s="77">
        <f t="shared" si="179"/>
        <v>0</v>
      </c>
    </row>
    <row r="268" spans="1:37" ht="12.75">
      <c r="A268" s="4" t="s">
        <v>18</v>
      </c>
      <c r="B268" s="387" t="s">
        <v>34</v>
      </c>
      <c r="C268" s="387"/>
      <c r="D268" s="17">
        <v>10</v>
      </c>
      <c r="E268" s="149"/>
      <c r="F268" s="150"/>
      <c r="G268" s="149"/>
      <c r="H268" s="150"/>
      <c r="I268" s="149"/>
      <c r="J268" s="148"/>
      <c r="K268" s="149"/>
      <c r="L268" s="150"/>
      <c r="M268" s="149"/>
      <c r="N268" s="150"/>
      <c r="O268" s="149"/>
      <c r="P268" s="148"/>
      <c r="Q268" s="149"/>
      <c r="R268" s="150"/>
      <c r="S268" s="149"/>
      <c r="T268" s="150"/>
      <c r="U268" s="149"/>
      <c r="W268" s="26">
        <f t="shared" si="180"/>
        <v>0</v>
      </c>
      <c r="X268" s="27">
        <f t="shared" si="168"/>
        <v>0</v>
      </c>
      <c r="Y268" s="28">
        <f t="shared" si="169"/>
        <v>0</v>
      </c>
      <c r="Z268" s="29">
        <f t="shared" si="170"/>
        <v>0</v>
      </c>
      <c r="AA268" s="30">
        <f t="shared" si="171"/>
        <v>0</v>
      </c>
      <c r="AB268" s="31">
        <f t="shared" si="181"/>
        <v>0</v>
      </c>
      <c r="AC268" s="32">
        <f t="shared" si="172"/>
        <v>0</v>
      </c>
      <c r="AD268" s="32">
        <f t="shared" si="173"/>
        <v>0</v>
      </c>
      <c r="AE268" s="32">
        <f t="shared" si="174"/>
        <v>0</v>
      </c>
      <c r="AF268" s="33">
        <f t="shared" si="175"/>
        <v>0</v>
      </c>
      <c r="AG268" s="73">
        <f t="shared" si="182"/>
        <v>0</v>
      </c>
      <c r="AH268" s="74">
        <f t="shared" si="176"/>
        <v>0</v>
      </c>
      <c r="AI268" s="75">
        <f t="shared" si="177"/>
        <v>0</v>
      </c>
      <c r="AJ268" s="76">
        <f t="shared" si="178"/>
        <v>0</v>
      </c>
      <c r="AK268" s="77">
        <f t="shared" si="179"/>
        <v>0</v>
      </c>
    </row>
    <row r="269" spans="1:37" ht="12.75">
      <c r="A269" s="4" t="s">
        <v>19</v>
      </c>
      <c r="B269" s="387" t="s">
        <v>35</v>
      </c>
      <c r="C269" s="387"/>
      <c r="D269" s="17">
        <v>8</v>
      </c>
      <c r="E269" s="149"/>
      <c r="F269" s="150"/>
      <c r="G269" s="149"/>
      <c r="H269" s="150"/>
      <c r="I269" s="149"/>
      <c r="J269" s="148"/>
      <c r="K269" s="149"/>
      <c r="L269" s="150"/>
      <c r="M269" s="149"/>
      <c r="N269" s="150"/>
      <c r="O269" s="149"/>
      <c r="P269" s="148"/>
      <c r="Q269" s="149"/>
      <c r="R269" s="150"/>
      <c r="S269" s="149"/>
      <c r="T269" s="150"/>
      <c r="U269" s="149"/>
      <c r="W269" s="26">
        <f t="shared" si="180"/>
        <v>0</v>
      </c>
      <c r="X269" s="27">
        <f t="shared" si="168"/>
        <v>0</v>
      </c>
      <c r="Y269" s="28">
        <f t="shared" si="169"/>
        <v>0</v>
      </c>
      <c r="Z269" s="29">
        <f t="shared" si="170"/>
        <v>0</v>
      </c>
      <c r="AA269" s="30">
        <f t="shared" si="171"/>
        <v>0</v>
      </c>
      <c r="AB269" s="31">
        <f t="shared" si="181"/>
        <v>0</v>
      </c>
      <c r="AC269" s="32">
        <f t="shared" si="172"/>
        <v>0</v>
      </c>
      <c r="AD269" s="32">
        <f t="shared" si="173"/>
        <v>0</v>
      </c>
      <c r="AE269" s="32">
        <f t="shared" si="174"/>
        <v>0</v>
      </c>
      <c r="AF269" s="33">
        <f t="shared" si="175"/>
        <v>0</v>
      </c>
      <c r="AG269" s="73">
        <f t="shared" si="182"/>
        <v>0</v>
      </c>
      <c r="AH269" s="74">
        <f t="shared" si="176"/>
        <v>0</v>
      </c>
      <c r="AI269" s="75">
        <f t="shared" si="177"/>
        <v>0</v>
      </c>
      <c r="AJ269" s="76">
        <f t="shared" si="178"/>
        <v>0</v>
      </c>
      <c r="AK269" s="77">
        <f t="shared" si="179"/>
        <v>0</v>
      </c>
    </row>
    <row r="270" spans="1:37" ht="13.5" thickBot="1">
      <c r="A270" s="4" t="s">
        <v>20</v>
      </c>
      <c r="B270" s="387" t="s">
        <v>36</v>
      </c>
      <c r="C270" s="387"/>
      <c r="D270" s="17">
        <v>5</v>
      </c>
      <c r="E270" s="149"/>
      <c r="F270" s="150"/>
      <c r="G270" s="149"/>
      <c r="H270" s="150"/>
      <c r="I270" s="149"/>
      <c r="J270" s="148"/>
      <c r="K270" s="149"/>
      <c r="L270" s="150"/>
      <c r="M270" s="149"/>
      <c r="N270" s="150"/>
      <c r="O270" s="149"/>
      <c r="P270" s="148"/>
      <c r="Q270" s="149"/>
      <c r="R270" s="150"/>
      <c r="S270" s="149"/>
      <c r="T270" s="150"/>
      <c r="U270" s="149"/>
      <c r="W270" s="34">
        <f t="shared" si="180"/>
        <v>0</v>
      </c>
      <c r="X270" s="35">
        <f t="shared" si="168"/>
        <v>0</v>
      </c>
      <c r="Y270" s="36">
        <f t="shared" si="169"/>
        <v>0</v>
      </c>
      <c r="Z270" s="37">
        <f t="shared" si="170"/>
        <v>0</v>
      </c>
      <c r="AA270" s="38">
        <f t="shared" si="171"/>
        <v>0</v>
      </c>
      <c r="AB270" s="39">
        <f t="shared" si="181"/>
        <v>0</v>
      </c>
      <c r="AC270" s="40">
        <f t="shared" si="172"/>
        <v>0</v>
      </c>
      <c r="AD270" s="40">
        <f t="shared" si="173"/>
        <v>0</v>
      </c>
      <c r="AE270" s="40">
        <f t="shared" si="174"/>
        <v>0</v>
      </c>
      <c r="AF270" s="41">
        <f t="shared" si="175"/>
        <v>0</v>
      </c>
      <c r="AG270" s="78">
        <f t="shared" si="182"/>
        <v>0</v>
      </c>
      <c r="AH270" s="79">
        <f t="shared" si="176"/>
        <v>0</v>
      </c>
      <c r="AI270" s="80">
        <f t="shared" si="177"/>
        <v>0</v>
      </c>
      <c r="AJ270" s="81">
        <f t="shared" si="178"/>
        <v>0</v>
      </c>
      <c r="AK270" s="82">
        <f t="shared" si="179"/>
        <v>0</v>
      </c>
    </row>
    <row r="271" spans="1:37" ht="13.5" thickBot="1">
      <c r="A271" s="404"/>
      <c r="B271" s="405"/>
      <c r="C271" s="405"/>
      <c r="D271" s="406"/>
      <c r="E271" s="134" t="str">
        <f>IF(E255&gt;10,"ERROR",IF(E256&gt;10,"ERROR",IF(E257&gt;10,"ERROR",IF(E258&gt;10,"ERROR",IF(E259&gt;10,"ERROR",IF(E260&gt;10,"ERROR",IF(E261&gt;10,"ERROR",IF(E262&gt;10,"ERROR"," "))))))))</f>
        <v> </v>
      </c>
      <c r="F271" s="134" t="str">
        <f>IF(F255&gt;10,"ERROR",IF(F256&gt;10,"ERROR",IF(F257&gt;10,"ERROR",IF(F258&gt;10,"ERROR",IF(F259&gt;10,"ERROR",IF(F260&gt;10,"ERROR",IF(F261&gt;10,"ERROR",IF(F262&gt;10,"ERROR"," "))))))))</f>
        <v> </v>
      </c>
      <c r="G271" s="134" t="str">
        <f>IF(G255&gt;10,"ERROR",IF(G256&gt;10,"ERROR",IF(G257&gt;10,"ERROR",IF(G258&gt;10,"ERROR",IF(G259&gt;10,"ERROR",IF(G260&gt;10,"ERROR",IF(G261&gt;10,"ERROR",IF(G262&gt;10,"ERROR"," "))))))))</f>
        <v> </v>
      </c>
      <c r="H271" s="134" t="str">
        <f>IF(H255&gt;10,"ERROR",IF(H256&gt;10,"ERROR",IF(H257&gt;10,"ERROR",IF(H258&gt;10,"ERROR",IF(H259&gt;10,"ERROR",IF(H260&gt;10,"ERROR",IF(H261&gt;10,"ERROR",IF(H262&gt;10,"ERROR"," "))))))))</f>
        <v> </v>
      </c>
      <c r="I271" s="134" t="str">
        <f>IF(I255&gt;10,"ERROR",IF(I256&gt;10,"ERROR",IF(I257&gt;10,"ERROR",IF(I258&gt;10,"ERROR",IF(I259&gt;10,"ERROR",IF(I260&gt;10,"ERROR",IF(I261&gt;10,"ERROR",IF(I262&gt;10,"ERROR"," "))))))))</f>
        <v> </v>
      </c>
      <c r="K271" s="134" t="str">
        <f>IF(K255&gt;10,"ERROR",IF(K256&gt;10,"ERROR",IF(K257&gt;10,"ERROR",IF(K258&gt;10,"ERROR",IF(K259&gt;10,"ERROR",IF(K260&gt;10,"ERROR",IF(K261&gt;10,"ERROR",IF(K262&gt;10,"ERROR"," "))))))))</f>
        <v> </v>
      </c>
      <c r="L271" s="134" t="str">
        <f>IF(L255&gt;10,"ERROR",IF(L256&gt;10,"ERROR",IF(L257&gt;10,"ERROR",IF(L258&gt;10,"ERROR",IF(L259&gt;10,"ERROR",IF(L260&gt;10,"ERROR",IF(L261&gt;10,"ERROR",IF(L262&gt;10,"ERROR"," "))))))))</f>
        <v> </v>
      </c>
      <c r="M271" s="134" t="str">
        <f>IF(M255&gt;10,"ERROR",IF(M256&gt;10,"ERROR",IF(M257&gt;10,"ERROR",IF(M258&gt;10,"ERROR",IF(M259&gt;10,"ERROR",IF(M260&gt;10,"ERROR",IF(M261&gt;10,"ERROR",IF(M262&gt;10,"ERROR"," "))))))))</f>
        <v> </v>
      </c>
      <c r="N271" s="134" t="str">
        <f>IF(N255&gt;10,"ERROR",IF(N256&gt;10,"ERROR",IF(N257&gt;10,"ERROR",IF(N258&gt;10,"ERROR",IF(N259&gt;10,"ERROR",IF(N260&gt;10,"ERROR",IF(N261&gt;10,"ERROR",IF(N262&gt;10,"ERROR"," "))))))))</f>
        <v> </v>
      </c>
      <c r="O271" s="134" t="str">
        <f>IF(O255&gt;10,"ERROR",IF(O256&gt;10,"ERROR",IF(O257&gt;10,"ERROR",IF(O258&gt;10,"ERROR",IF(O259&gt;10,"ERROR",IF(O260&gt;10,"ERROR",IF(O261&gt;10,"ERROR",IF(O262&gt;10,"ERROR"," "))))))))</f>
        <v> </v>
      </c>
      <c r="Q271" s="134" t="str">
        <f>IF(Q255&gt;10,"ERROR",IF(Q256&gt;10,"ERROR",IF(Q257&gt;10,"ERROR",IF(Q258&gt;10,"ERROR",IF(Q259&gt;10,"ERROR",IF(Q260&gt;10,"ERROR",IF(Q261&gt;10,"ERROR",IF(Q262&gt;10,"ERROR"," "))))))))</f>
        <v> </v>
      </c>
      <c r="R271" s="134" t="str">
        <f>IF(R255&gt;10,"ERROR",IF(R256&gt;10,"ERROR",IF(R257&gt;10,"ERROR",IF(R258&gt;10,"ERROR",IF(R259&gt;10,"ERROR",IF(R260&gt;10,"ERROR",IF(R261&gt;10,"ERROR",IF(R262&gt;10,"ERROR"," "))))))))</f>
        <v> </v>
      </c>
      <c r="S271" s="134" t="str">
        <f>IF(S255&gt;10,"ERROR",IF(S256&gt;10,"ERROR",IF(S257&gt;10,"ERROR",IF(S258&gt;10,"ERROR",IF(S259&gt;10,"ERROR",IF(S260&gt;10,"ERROR",IF(S261&gt;10,"ERROR",IF(S262&gt;10,"ERROR"," "))))))))</f>
        <v> </v>
      </c>
      <c r="T271" s="134" t="str">
        <f>IF(T255&gt;10,"ERROR",IF(T256&gt;10,"ERROR",IF(T257&gt;10,"ERROR",IF(T258&gt;10,"ERROR",IF(T259&gt;10,"ERROR",IF(T260&gt;10,"ERROR",IF(T261&gt;10,"ERROR",IF(T262&gt;10,"ERROR"," "))))))))</f>
        <v> </v>
      </c>
      <c r="U271" s="134" t="str">
        <f>IF(U255&gt;10,"ERROR",IF(U256&gt;10,"ERROR",IF(U257&gt;10,"ERROR",IF(U258&gt;10,"ERROR",IF(U259&gt;10,"ERROR",IF(U260&gt;10,"ERROR",IF(U261&gt;10,"ERROR",IF(U262&gt;10,"ERROR"," "))))))))</f>
        <v> </v>
      </c>
      <c r="W271" s="42">
        <f aca="true" t="shared" si="183" ref="W271:AK271">SUM(W255:W270)</f>
        <v>0</v>
      </c>
      <c r="X271" s="43">
        <f t="shared" si="183"/>
        <v>0</v>
      </c>
      <c r="Y271" s="43">
        <f t="shared" si="183"/>
        <v>0</v>
      </c>
      <c r="Z271" s="43">
        <f t="shared" si="183"/>
        <v>0</v>
      </c>
      <c r="AA271" s="44">
        <f t="shared" si="183"/>
        <v>0</v>
      </c>
      <c r="AB271" s="42">
        <f t="shared" si="183"/>
        <v>0</v>
      </c>
      <c r="AC271" s="43">
        <f t="shared" si="183"/>
        <v>0</v>
      </c>
      <c r="AD271" s="43">
        <f t="shared" si="183"/>
        <v>0</v>
      </c>
      <c r="AE271" s="43">
        <f t="shared" si="183"/>
        <v>0</v>
      </c>
      <c r="AF271" s="44">
        <f t="shared" si="183"/>
        <v>0</v>
      </c>
      <c r="AG271" s="45">
        <f t="shared" si="183"/>
        <v>0</v>
      </c>
      <c r="AH271" s="46">
        <f t="shared" si="183"/>
        <v>0</v>
      </c>
      <c r="AI271" s="46">
        <f t="shared" si="183"/>
        <v>0</v>
      </c>
      <c r="AJ271" s="46">
        <f t="shared" si="183"/>
        <v>0</v>
      </c>
      <c r="AK271" s="47">
        <f t="shared" si="183"/>
        <v>0</v>
      </c>
    </row>
    <row r="272" spans="8:37" ht="12.75">
      <c r="H272" s="135"/>
      <c r="I272" s="135"/>
      <c r="W272" s="49" t="s">
        <v>96</v>
      </c>
      <c r="X272" s="50"/>
      <c r="Y272" s="50"/>
      <c r="Z272" s="50"/>
      <c r="AA272" s="164">
        <f>IF($C$5=3,(+SUM(W271+X271+Y271)/3),"0")</f>
        <v>0</v>
      </c>
      <c r="AB272" s="49" t="s">
        <v>103</v>
      </c>
      <c r="AC272" s="50"/>
      <c r="AD272" s="50"/>
      <c r="AE272" s="50"/>
      <c r="AF272" s="164">
        <f>IF($C$5=3,(+SUM(AB271+AC271+AD271)/3),"0")</f>
        <v>0</v>
      </c>
      <c r="AG272" s="49" t="s">
        <v>105</v>
      </c>
      <c r="AH272" s="50"/>
      <c r="AI272" s="50"/>
      <c r="AJ272" s="50"/>
      <c r="AK272" s="164">
        <f>IF($C$5=3,(+SUM(AG271+AH271+AI271)/3),"0")</f>
        <v>0</v>
      </c>
    </row>
    <row r="273" spans="3:37" ht="13.5" thickBot="1">
      <c r="C273" s="56"/>
      <c r="W273" s="51" t="s">
        <v>97</v>
      </c>
      <c r="X273" s="52"/>
      <c r="Y273" s="52"/>
      <c r="Z273" s="52"/>
      <c r="AA273" s="165" t="str">
        <f>IF($C$5=5,(+SUM(W271+X271+Y271+Z271+AA271)/5),"0")</f>
        <v>0</v>
      </c>
      <c r="AB273" s="51" t="s">
        <v>104</v>
      </c>
      <c r="AC273" s="52"/>
      <c r="AD273" s="52"/>
      <c r="AE273" s="52"/>
      <c r="AF273" s="165" t="str">
        <f>IF($C$5=5,(+SUM(AB271+AC271+AD271+AE271+AF271)/5),"0")</f>
        <v>0</v>
      </c>
      <c r="AG273" s="51" t="s">
        <v>106</v>
      </c>
      <c r="AH273" s="52"/>
      <c r="AI273" s="52"/>
      <c r="AJ273" s="52"/>
      <c r="AK273" s="166" t="str">
        <f>IF($C$5=5,(+SUM(AG271+AH271+AI271+AJ271+AK271)/5),"0")</f>
        <v>0</v>
      </c>
    </row>
    <row r="274" spans="2:37" ht="13.5" thickBot="1">
      <c r="B274" s="333" t="s">
        <v>120</v>
      </c>
      <c r="C274" s="334">
        <f>+'MENU PRINCIPAL'!B40</f>
        <v>13</v>
      </c>
      <c r="Y274" s="53" t="s">
        <v>94</v>
      </c>
      <c r="Z274" s="54"/>
      <c r="AA274" s="54"/>
      <c r="AB274" s="54"/>
      <c r="AC274" s="55"/>
      <c r="AD274" s="57">
        <f>SUM(AA272,AF272,AK272)-MIN(AA272,AF272,AK272)</f>
        <v>0</v>
      </c>
      <c r="AF274" s="53" t="s">
        <v>95</v>
      </c>
      <c r="AG274" s="54"/>
      <c r="AH274" s="54"/>
      <c r="AI274" s="54"/>
      <c r="AJ274" s="55"/>
      <c r="AK274" s="57">
        <f>SUM(AA273,AF273,AK273)-MIN(AA273,AF273,AK273)</f>
        <v>0</v>
      </c>
    </row>
    <row r="275" spans="1:37" ht="15.75" thickBot="1">
      <c r="A275" s="101"/>
      <c r="B275" s="331">
        <f>+'MENU PRINCIPAL'!C40</f>
        <v>0</v>
      </c>
      <c r="C275" s="332">
        <f>+'MENU PRINCIPAL'!D40</f>
        <v>0</v>
      </c>
      <c r="E275" s="83"/>
      <c r="F275" s="96"/>
      <c r="G275" s="96"/>
      <c r="H275" s="96"/>
      <c r="I275" s="96"/>
      <c r="J275" s="97"/>
      <c r="K275" s="96"/>
      <c r="L275" s="96"/>
      <c r="M275" s="96"/>
      <c r="N275" s="96"/>
      <c r="O275" s="96"/>
      <c r="P275" s="98"/>
      <c r="Q275" s="96"/>
      <c r="R275" s="96"/>
      <c r="S275" s="96"/>
      <c r="T275" s="96"/>
      <c r="U275" s="96"/>
      <c r="W275" s="143"/>
      <c r="X275" s="170"/>
      <c r="Y275" s="93"/>
      <c r="Z275" s="93"/>
      <c r="AA275" s="93"/>
      <c r="AB275" s="96"/>
      <c r="AC275" s="93"/>
      <c r="AD275" s="93"/>
      <c r="AE275" s="93"/>
      <c r="AF275" s="93"/>
      <c r="AG275" s="93"/>
      <c r="AH275" s="93"/>
      <c r="AI275" s="93"/>
      <c r="AJ275" s="93"/>
      <c r="AK275" s="96"/>
    </row>
    <row r="276" spans="1:37" ht="13.5" thickBot="1">
      <c r="A276" s="9" t="s">
        <v>4</v>
      </c>
      <c r="B276" s="410" t="s">
        <v>1</v>
      </c>
      <c r="C276" s="410"/>
      <c r="D276" s="102" t="s">
        <v>3</v>
      </c>
      <c r="E276" s="346" t="s">
        <v>79</v>
      </c>
      <c r="F276" s="411"/>
      <c r="G276" s="411"/>
      <c r="H276" s="411"/>
      <c r="I276" s="412"/>
      <c r="J276" s="175"/>
      <c r="K276" s="413" t="s">
        <v>79</v>
      </c>
      <c r="L276" s="347"/>
      <c r="M276" s="347"/>
      <c r="N276" s="347"/>
      <c r="O276" s="414"/>
      <c r="P276" s="175"/>
      <c r="Q276" s="413" t="s">
        <v>79</v>
      </c>
      <c r="R276" s="347"/>
      <c r="S276" s="347"/>
      <c r="T276" s="347"/>
      <c r="U276" s="348"/>
      <c r="W276" s="407" t="s">
        <v>78</v>
      </c>
      <c r="X276" s="408"/>
      <c r="Y276" s="408"/>
      <c r="Z276" s="408"/>
      <c r="AA276" s="408"/>
      <c r="AB276" s="408"/>
      <c r="AC276" s="408"/>
      <c r="AD276" s="408"/>
      <c r="AE276" s="408"/>
      <c r="AF276" s="408"/>
      <c r="AG276" s="408"/>
      <c r="AH276" s="408"/>
      <c r="AI276" s="408"/>
      <c r="AJ276" s="408"/>
      <c r="AK276" s="409"/>
    </row>
    <row r="277" spans="1:39" ht="12.75">
      <c r="A277" s="4" t="s">
        <v>5</v>
      </c>
      <c r="B277" s="387" t="s">
        <v>21</v>
      </c>
      <c r="C277" s="387"/>
      <c r="D277" s="17">
        <v>1</v>
      </c>
      <c r="E277" s="173"/>
      <c r="F277" s="174"/>
      <c r="G277" s="173"/>
      <c r="H277" s="174"/>
      <c r="I277" s="173"/>
      <c r="J277" s="148"/>
      <c r="K277" s="173"/>
      <c r="L277" s="174"/>
      <c r="M277" s="173"/>
      <c r="N277" s="174"/>
      <c r="O277" s="173"/>
      <c r="P277" s="148"/>
      <c r="Q277" s="173"/>
      <c r="R277" s="174"/>
      <c r="S277" s="173"/>
      <c r="T277" s="174"/>
      <c r="U277" s="173"/>
      <c r="W277" s="18">
        <f>+E277*$D277</f>
        <v>0</v>
      </c>
      <c r="X277" s="19">
        <f aca="true" t="shared" si="184" ref="X277:X292">+F277*$D277</f>
        <v>0</v>
      </c>
      <c r="Y277" s="20">
        <f aca="true" t="shared" si="185" ref="Y277:Y292">+G277*$D277</f>
        <v>0</v>
      </c>
      <c r="Z277" s="21">
        <f aca="true" t="shared" si="186" ref="Z277:Z292">+H277*$D277</f>
        <v>0</v>
      </c>
      <c r="AA277" s="22">
        <f aca="true" t="shared" si="187" ref="AA277:AA292">+I277*$D277</f>
        <v>0</v>
      </c>
      <c r="AB277" s="23">
        <f>+K277*$D277</f>
        <v>0</v>
      </c>
      <c r="AC277" s="24">
        <f aca="true" t="shared" si="188" ref="AC277:AC292">+L277*$D277</f>
        <v>0</v>
      </c>
      <c r="AD277" s="24">
        <f aca="true" t="shared" si="189" ref="AD277:AD292">+M277*$D277</f>
        <v>0</v>
      </c>
      <c r="AE277" s="24">
        <f aca="true" t="shared" si="190" ref="AE277:AE292">+N277*$D277</f>
        <v>0</v>
      </c>
      <c r="AF277" s="25">
        <f aca="true" t="shared" si="191" ref="AF277:AF292">+O277*$D277</f>
        <v>0</v>
      </c>
      <c r="AG277" s="68">
        <f>+Q277*$D277</f>
        <v>0</v>
      </c>
      <c r="AH277" s="69">
        <f aca="true" t="shared" si="192" ref="AH277:AH292">+R277*$D277</f>
        <v>0</v>
      </c>
      <c r="AI277" s="70">
        <f aca="true" t="shared" si="193" ref="AI277:AI292">+S277*$D277</f>
        <v>0</v>
      </c>
      <c r="AJ277" s="71">
        <f aca="true" t="shared" si="194" ref="AJ277:AJ292">+T277*$D277</f>
        <v>0</v>
      </c>
      <c r="AK277" s="72">
        <f aca="true" t="shared" si="195" ref="AK277:AK292">+U277*$D277</f>
        <v>0</v>
      </c>
      <c r="AM277" s="217"/>
    </row>
    <row r="278" spans="1:37" ht="12.75">
      <c r="A278" s="4" t="s">
        <v>6</v>
      </c>
      <c r="B278" s="387" t="s">
        <v>22</v>
      </c>
      <c r="C278" s="387"/>
      <c r="D278" s="17">
        <v>2</v>
      </c>
      <c r="E278" s="149"/>
      <c r="F278" s="150"/>
      <c r="G278" s="149"/>
      <c r="H278" s="150"/>
      <c r="I278" s="149"/>
      <c r="J278" s="148"/>
      <c r="K278" s="149"/>
      <c r="L278" s="150"/>
      <c r="M278" s="149"/>
      <c r="N278" s="150"/>
      <c r="O278" s="149"/>
      <c r="P278" s="148"/>
      <c r="Q278" s="149"/>
      <c r="R278" s="150"/>
      <c r="S278" s="149"/>
      <c r="T278" s="150"/>
      <c r="U278" s="149"/>
      <c r="W278" s="26">
        <f aca="true" t="shared" si="196" ref="W278:W292">+E278*$D278</f>
        <v>0</v>
      </c>
      <c r="X278" s="27">
        <f t="shared" si="184"/>
        <v>0</v>
      </c>
      <c r="Y278" s="28">
        <f t="shared" si="185"/>
        <v>0</v>
      </c>
      <c r="Z278" s="29">
        <f t="shared" si="186"/>
        <v>0</v>
      </c>
      <c r="AA278" s="30">
        <f t="shared" si="187"/>
        <v>0</v>
      </c>
      <c r="AB278" s="31">
        <f aca="true" t="shared" si="197" ref="AB278:AB292">+K278*$D278</f>
        <v>0</v>
      </c>
      <c r="AC278" s="32">
        <f t="shared" si="188"/>
        <v>0</v>
      </c>
      <c r="AD278" s="32">
        <f t="shared" si="189"/>
        <v>0</v>
      </c>
      <c r="AE278" s="32">
        <f t="shared" si="190"/>
        <v>0</v>
      </c>
      <c r="AF278" s="33">
        <f t="shared" si="191"/>
        <v>0</v>
      </c>
      <c r="AG278" s="73">
        <f aca="true" t="shared" si="198" ref="AG278:AG292">+Q278*$D278</f>
        <v>0</v>
      </c>
      <c r="AH278" s="74">
        <f t="shared" si="192"/>
        <v>0</v>
      </c>
      <c r="AI278" s="75">
        <f t="shared" si="193"/>
        <v>0</v>
      </c>
      <c r="AJ278" s="76">
        <f t="shared" si="194"/>
        <v>0</v>
      </c>
      <c r="AK278" s="77">
        <f t="shared" si="195"/>
        <v>0</v>
      </c>
    </row>
    <row r="279" spans="1:37" ht="12.75">
      <c r="A279" s="4" t="s">
        <v>7</v>
      </c>
      <c r="B279" s="387" t="s">
        <v>24</v>
      </c>
      <c r="C279" s="387"/>
      <c r="D279" s="17">
        <v>8</v>
      </c>
      <c r="E279" s="149"/>
      <c r="F279" s="150"/>
      <c r="G279" s="149"/>
      <c r="H279" s="150"/>
      <c r="I279" s="149"/>
      <c r="J279" s="148"/>
      <c r="K279" s="149"/>
      <c r="L279" s="150"/>
      <c r="M279" s="149"/>
      <c r="N279" s="150"/>
      <c r="O279" s="149"/>
      <c r="P279" s="148"/>
      <c r="Q279" s="149"/>
      <c r="R279" s="150"/>
      <c r="S279" s="149"/>
      <c r="T279" s="150"/>
      <c r="U279" s="149"/>
      <c r="W279" s="26">
        <f t="shared" si="196"/>
        <v>0</v>
      </c>
      <c r="X279" s="27">
        <f t="shared" si="184"/>
        <v>0</v>
      </c>
      <c r="Y279" s="28">
        <f t="shared" si="185"/>
        <v>0</v>
      </c>
      <c r="Z279" s="29">
        <f t="shared" si="186"/>
        <v>0</v>
      </c>
      <c r="AA279" s="30">
        <f t="shared" si="187"/>
        <v>0</v>
      </c>
      <c r="AB279" s="31">
        <f t="shared" si="197"/>
        <v>0</v>
      </c>
      <c r="AC279" s="32">
        <f t="shared" si="188"/>
        <v>0</v>
      </c>
      <c r="AD279" s="32">
        <f t="shared" si="189"/>
        <v>0</v>
      </c>
      <c r="AE279" s="32">
        <f t="shared" si="190"/>
        <v>0</v>
      </c>
      <c r="AF279" s="33">
        <f t="shared" si="191"/>
        <v>0</v>
      </c>
      <c r="AG279" s="73">
        <f t="shared" si="198"/>
        <v>0</v>
      </c>
      <c r="AH279" s="74">
        <f t="shared" si="192"/>
        <v>0</v>
      </c>
      <c r="AI279" s="75">
        <f t="shared" si="193"/>
        <v>0</v>
      </c>
      <c r="AJ279" s="76">
        <f t="shared" si="194"/>
        <v>0</v>
      </c>
      <c r="AK279" s="77">
        <f t="shared" si="195"/>
        <v>0</v>
      </c>
    </row>
    <row r="280" spans="1:37" ht="12.75">
      <c r="A280" s="4" t="s">
        <v>8</v>
      </c>
      <c r="B280" s="387" t="s">
        <v>25</v>
      </c>
      <c r="C280" s="387"/>
      <c r="D280" s="17">
        <v>6</v>
      </c>
      <c r="E280" s="149"/>
      <c r="F280" s="150"/>
      <c r="G280" s="149"/>
      <c r="H280" s="150"/>
      <c r="I280" s="149"/>
      <c r="J280" s="148"/>
      <c r="K280" s="149"/>
      <c r="L280" s="150"/>
      <c r="M280" s="149"/>
      <c r="N280" s="150"/>
      <c r="O280" s="149"/>
      <c r="P280" s="148"/>
      <c r="Q280" s="149"/>
      <c r="R280" s="150"/>
      <c r="S280" s="149"/>
      <c r="T280" s="150"/>
      <c r="U280" s="149"/>
      <c r="W280" s="26">
        <f t="shared" si="196"/>
        <v>0</v>
      </c>
      <c r="X280" s="27">
        <f t="shared" si="184"/>
        <v>0</v>
      </c>
      <c r="Y280" s="28">
        <f t="shared" si="185"/>
        <v>0</v>
      </c>
      <c r="Z280" s="29">
        <f t="shared" si="186"/>
        <v>0</v>
      </c>
      <c r="AA280" s="30">
        <f t="shared" si="187"/>
        <v>0</v>
      </c>
      <c r="AB280" s="31">
        <f t="shared" si="197"/>
        <v>0</v>
      </c>
      <c r="AC280" s="32">
        <f t="shared" si="188"/>
        <v>0</v>
      </c>
      <c r="AD280" s="32">
        <f t="shared" si="189"/>
        <v>0</v>
      </c>
      <c r="AE280" s="32">
        <f t="shared" si="190"/>
        <v>0</v>
      </c>
      <c r="AF280" s="33">
        <f t="shared" si="191"/>
        <v>0</v>
      </c>
      <c r="AG280" s="73">
        <f t="shared" si="198"/>
        <v>0</v>
      </c>
      <c r="AH280" s="74">
        <f t="shared" si="192"/>
        <v>0</v>
      </c>
      <c r="AI280" s="75">
        <f t="shared" si="193"/>
        <v>0</v>
      </c>
      <c r="AJ280" s="76">
        <f t="shared" si="194"/>
        <v>0</v>
      </c>
      <c r="AK280" s="77">
        <f t="shared" si="195"/>
        <v>0</v>
      </c>
    </row>
    <row r="281" spans="1:37" ht="12.75">
      <c r="A281" s="4" t="s">
        <v>9</v>
      </c>
      <c r="B281" s="387" t="s">
        <v>26</v>
      </c>
      <c r="C281" s="387"/>
      <c r="D281" s="17">
        <v>2</v>
      </c>
      <c r="E281" s="149"/>
      <c r="F281" s="150"/>
      <c r="G281" s="149"/>
      <c r="H281" s="150"/>
      <c r="I281" s="149"/>
      <c r="J281" s="148"/>
      <c r="K281" s="149"/>
      <c r="L281" s="150"/>
      <c r="M281" s="149"/>
      <c r="N281" s="150"/>
      <c r="O281" s="149"/>
      <c r="P281" s="148"/>
      <c r="Q281" s="149"/>
      <c r="R281" s="150"/>
      <c r="S281" s="149"/>
      <c r="T281" s="150"/>
      <c r="U281" s="149"/>
      <c r="W281" s="26">
        <f t="shared" si="196"/>
        <v>0</v>
      </c>
      <c r="X281" s="27">
        <f t="shared" si="184"/>
        <v>0</v>
      </c>
      <c r="Y281" s="28">
        <f t="shared" si="185"/>
        <v>0</v>
      </c>
      <c r="Z281" s="29">
        <f t="shared" si="186"/>
        <v>0</v>
      </c>
      <c r="AA281" s="30">
        <f t="shared" si="187"/>
        <v>0</v>
      </c>
      <c r="AB281" s="31">
        <f t="shared" si="197"/>
        <v>0</v>
      </c>
      <c r="AC281" s="32">
        <f t="shared" si="188"/>
        <v>0</v>
      </c>
      <c r="AD281" s="32">
        <f t="shared" si="189"/>
        <v>0</v>
      </c>
      <c r="AE281" s="32">
        <f t="shared" si="190"/>
        <v>0</v>
      </c>
      <c r="AF281" s="33">
        <f t="shared" si="191"/>
        <v>0</v>
      </c>
      <c r="AG281" s="73">
        <f t="shared" si="198"/>
        <v>0</v>
      </c>
      <c r="AH281" s="74">
        <f t="shared" si="192"/>
        <v>0</v>
      </c>
      <c r="AI281" s="75">
        <f t="shared" si="193"/>
        <v>0</v>
      </c>
      <c r="AJ281" s="76">
        <f t="shared" si="194"/>
        <v>0</v>
      </c>
      <c r="AK281" s="77">
        <f t="shared" si="195"/>
        <v>0</v>
      </c>
    </row>
    <row r="282" spans="1:37" ht="12.75">
      <c r="A282" s="4" t="s">
        <v>10</v>
      </c>
      <c r="B282" s="387" t="s">
        <v>27</v>
      </c>
      <c r="C282" s="387"/>
      <c r="D282" s="17">
        <v>6</v>
      </c>
      <c r="E282" s="149"/>
      <c r="F282" s="150"/>
      <c r="G282" s="149"/>
      <c r="H282" s="150"/>
      <c r="I282" s="149"/>
      <c r="J282" s="148"/>
      <c r="K282" s="149"/>
      <c r="L282" s="150"/>
      <c r="M282" s="149"/>
      <c r="N282" s="150"/>
      <c r="O282" s="149"/>
      <c r="P282" s="148"/>
      <c r="Q282" s="149"/>
      <c r="R282" s="150"/>
      <c r="S282" s="149"/>
      <c r="T282" s="150"/>
      <c r="U282" s="149"/>
      <c r="W282" s="26">
        <f t="shared" si="196"/>
        <v>0</v>
      </c>
      <c r="X282" s="27">
        <f t="shared" si="184"/>
        <v>0</v>
      </c>
      <c r="Y282" s="28">
        <f t="shared" si="185"/>
        <v>0</v>
      </c>
      <c r="Z282" s="29">
        <f t="shared" si="186"/>
        <v>0</v>
      </c>
      <c r="AA282" s="30">
        <f t="shared" si="187"/>
        <v>0</v>
      </c>
      <c r="AB282" s="31">
        <f t="shared" si="197"/>
        <v>0</v>
      </c>
      <c r="AC282" s="32">
        <f t="shared" si="188"/>
        <v>0</v>
      </c>
      <c r="AD282" s="32">
        <f t="shared" si="189"/>
        <v>0</v>
      </c>
      <c r="AE282" s="32">
        <f t="shared" si="190"/>
        <v>0</v>
      </c>
      <c r="AF282" s="33">
        <f t="shared" si="191"/>
        <v>0</v>
      </c>
      <c r="AG282" s="73">
        <f t="shared" si="198"/>
        <v>0</v>
      </c>
      <c r="AH282" s="74">
        <f t="shared" si="192"/>
        <v>0</v>
      </c>
      <c r="AI282" s="75">
        <f t="shared" si="193"/>
        <v>0</v>
      </c>
      <c r="AJ282" s="76">
        <f t="shared" si="194"/>
        <v>0</v>
      </c>
      <c r="AK282" s="77">
        <f t="shared" si="195"/>
        <v>0</v>
      </c>
    </row>
    <row r="283" spans="1:37" ht="12.75">
      <c r="A283" s="4" t="s">
        <v>11</v>
      </c>
      <c r="B283" s="387" t="s">
        <v>28</v>
      </c>
      <c r="C283" s="387"/>
      <c r="D283" s="17">
        <v>12</v>
      </c>
      <c r="E283" s="149"/>
      <c r="F283" s="150"/>
      <c r="G283" s="149"/>
      <c r="H283" s="150"/>
      <c r="I283" s="149"/>
      <c r="J283" s="148"/>
      <c r="K283" s="149"/>
      <c r="L283" s="150"/>
      <c r="M283" s="149"/>
      <c r="N283" s="150"/>
      <c r="O283" s="149"/>
      <c r="P283" s="148"/>
      <c r="Q283" s="149"/>
      <c r="R283" s="150"/>
      <c r="S283" s="149"/>
      <c r="T283" s="150"/>
      <c r="U283" s="149"/>
      <c r="W283" s="26">
        <f t="shared" si="196"/>
        <v>0</v>
      </c>
      <c r="X283" s="27">
        <f t="shared" si="184"/>
        <v>0</v>
      </c>
      <c r="Y283" s="28">
        <f t="shared" si="185"/>
        <v>0</v>
      </c>
      <c r="Z283" s="29">
        <f t="shared" si="186"/>
        <v>0</v>
      </c>
      <c r="AA283" s="30">
        <f t="shared" si="187"/>
        <v>0</v>
      </c>
      <c r="AB283" s="31">
        <f t="shared" si="197"/>
        <v>0</v>
      </c>
      <c r="AC283" s="32">
        <f t="shared" si="188"/>
        <v>0</v>
      </c>
      <c r="AD283" s="32">
        <f t="shared" si="189"/>
        <v>0</v>
      </c>
      <c r="AE283" s="32">
        <f t="shared" si="190"/>
        <v>0</v>
      </c>
      <c r="AF283" s="33">
        <f t="shared" si="191"/>
        <v>0</v>
      </c>
      <c r="AG283" s="73">
        <f t="shared" si="198"/>
        <v>0</v>
      </c>
      <c r="AH283" s="74">
        <f t="shared" si="192"/>
        <v>0</v>
      </c>
      <c r="AI283" s="75">
        <f t="shared" si="193"/>
        <v>0</v>
      </c>
      <c r="AJ283" s="76">
        <f t="shared" si="194"/>
        <v>0</v>
      </c>
      <c r="AK283" s="77">
        <f t="shared" si="195"/>
        <v>0</v>
      </c>
    </row>
    <row r="284" spans="1:37" ht="12.75">
      <c r="A284" s="4" t="s">
        <v>12</v>
      </c>
      <c r="B284" s="387" t="s">
        <v>29</v>
      </c>
      <c r="C284" s="387"/>
      <c r="D284" s="17">
        <v>12</v>
      </c>
      <c r="E284" s="149"/>
      <c r="F284" s="150"/>
      <c r="G284" s="149"/>
      <c r="H284" s="150"/>
      <c r="I284" s="149"/>
      <c r="J284" s="148"/>
      <c r="K284" s="149"/>
      <c r="L284" s="150"/>
      <c r="M284" s="149"/>
      <c r="N284" s="150"/>
      <c r="O284" s="149"/>
      <c r="P284" s="148"/>
      <c r="Q284" s="149"/>
      <c r="R284" s="150"/>
      <c r="S284" s="149"/>
      <c r="T284" s="150"/>
      <c r="U284" s="149"/>
      <c r="W284" s="26">
        <f t="shared" si="196"/>
        <v>0</v>
      </c>
      <c r="X284" s="27">
        <f t="shared" si="184"/>
        <v>0</v>
      </c>
      <c r="Y284" s="28">
        <f t="shared" si="185"/>
        <v>0</v>
      </c>
      <c r="Z284" s="29">
        <f t="shared" si="186"/>
        <v>0</v>
      </c>
      <c r="AA284" s="30">
        <f t="shared" si="187"/>
        <v>0</v>
      </c>
      <c r="AB284" s="31">
        <f t="shared" si="197"/>
        <v>0</v>
      </c>
      <c r="AC284" s="32">
        <f t="shared" si="188"/>
        <v>0</v>
      </c>
      <c r="AD284" s="32">
        <f t="shared" si="189"/>
        <v>0</v>
      </c>
      <c r="AE284" s="32">
        <f t="shared" si="190"/>
        <v>0</v>
      </c>
      <c r="AF284" s="33">
        <f t="shared" si="191"/>
        <v>0</v>
      </c>
      <c r="AG284" s="73">
        <f t="shared" si="198"/>
        <v>0</v>
      </c>
      <c r="AH284" s="74">
        <f t="shared" si="192"/>
        <v>0</v>
      </c>
      <c r="AI284" s="75">
        <f t="shared" si="193"/>
        <v>0</v>
      </c>
      <c r="AJ284" s="76">
        <f t="shared" si="194"/>
        <v>0</v>
      </c>
      <c r="AK284" s="77">
        <f t="shared" si="195"/>
        <v>0</v>
      </c>
    </row>
    <row r="285" spans="1:39" ht="12.75">
      <c r="A285" s="4" t="s">
        <v>13</v>
      </c>
      <c r="B285" s="387" t="s">
        <v>30</v>
      </c>
      <c r="C285" s="387"/>
      <c r="D285" s="17">
        <v>14</v>
      </c>
      <c r="E285" s="149"/>
      <c r="F285" s="150"/>
      <c r="G285" s="149"/>
      <c r="H285" s="150"/>
      <c r="I285" s="149"/>
      <c r="J285" s="148"/>
      <c r="K285" s="149"/>
      <c r="L285" s="150"/>
      <c r="M285" s="149"/>
      <c r="N285" s="150"/>
      <c r="O285" s="149"/>
      <c r="P285" s="148"/>
      <c r="Q285" s="149"/>
      <c r="R285" s="150"/>
      <c r="S285" s="149"/>
      <c r="T285" s="150"/>
      <c r="U285" s="149"/>
      <c r="W285" s="26">
        <f t="shared" si="196"/>
        <v>0</v>
      </c>
      <c r="X285" s="27">
        <f t="shared" si="184"/>
        <v>0</v>
      </c>
      <c r="Y285" s="28">
        <f t="shared" si="185"/>
        <v>0</v>
      </c>
      <c r="Z285" s="29">
        <f t="shared" si="186"/>
        <v>0</v>
      </c>
      <c r="AA285" s="30">
        <f t="shared" si="187"/>
        <v>0</v>
      </c>
      <c r="AB285" s="31">
        <f t="shared" si="197"/>
        <v>0</v>
      </c>
      <c r="AC285" s="32">
        <f t="shared" si="188"/>
        <v>0</v>
      </c>
      <c r="AD285" s="32">
        <f t="shared" si="189"/>
        <v>0</v>
      </c>
      <c r="AE285" s="32">
        <f t="shared" si="190"/>
        <v>0</v>
      </c>
      <c r="AF285" s="33">
        <f t="shared" si="191"/>
        <v>0</v>
      </c>
      <c r="AG285" s="73">
        <f t="shared" si="198"/>
        <v>0</v>
      </c>
      <c r="AH285" s="74">
        <f t="shared" si="192"/>
        <v>0</v>
      </c>
      <c r="AI285" s="75">
        <f t="shared" si="193"/>
        <v>0</v>
      </c>
      <c r="AJ285" s="76">
        <f t="shared" si="194"/>
        <v>0</v>
      </c>
      <c r="AK285" s="77">
        <f t="shared" si="195"/>
        <v>0</v>
      </c>
      <c r="AM285" s="135"/>
    </row>
    <row r="286" spans="1:39" ht="12.75">
      <c r="A286" s="4" t="s">
        <v>14</v>
      </c>
      <c r="B286" s="387" t="s">
        <v>23</v>
      </c>
      <c r="C286" s="387"/>
      <c r="D286" s="17">
        <v>7</v>
      </c>
      <c r="E286" s="149"/>
      <c r="F286" s="150"/>
      <c r="G286" s="149"/>
      <c r="H286" s="150"/>
      <c r="I286" s="149"/>
      <c r="J286" s="148"/>
      <c r="K286" s="149"/>
      <c r="L286" s="150"/>
      <c r="M286" s="149"/>
      <c r="N286" s="150"/>
      <c r="O286" s="149"/>
      <c r="P286" s="148"/>
      <c r="Q286" s="149"/>
      <c r="R286" s="150"/>
      <c r="S286" s="149"/>
      <c r="T286" s="150"/>
      <c r="U286" s="149"/>
      <c r="W286" s="26">
        <f t="shared" si="196"/>
        <v>0</v>
      </c>
      <c r="X286" s="27">
        <f t="shared" si="184"/>
        <v>0</v>
      </c>
      <c r="Y286" s="28">
        <f t="shared" si="185"/>
        <v>0</v>
      </c>
      <c r="Z286" s="29">
        <f t="shared" si="186"/>
        <v>0</v>
      </c>
      <c r="AA286" s="30">
        <f t="shared" si="187"/>
        <v>0</v>
      </c>
      <c r="AB286" s="31">
        <f t="shared" si="197"/>
        <v>0</v>
      </c>
      <c r="AC286" s="32">
        <f t="shared" si="188"/>
        <v>0</v>
      </c>
      <c r="AD286" s="32">
        <f t="shared" si="189"/>
        <v>0</v>
      </c>
      <c r="AE286" s="32">
        <f t="shared" si="190"/>
        <v>0</v>
      </c>
      <c r="AF286" s="33">
        <f t="shared" si="191"/>
        <v>0</v>
      </c>
      <c r="AG286" s="73">
        <f t="shared" si="198"/>
        <v>0</v>
      </c>
      <c r="AH286" s="74">
        <f t="shared" si="192"/>
        <v>0</v>
      </c>
      <c r="AI286" s="75">
        <f t="shared" si="193"/>
        <v>0</v>
      </c>
      <c r="AJ286" s="76">
        <f t="shared" si="194"/>
        <v>0</v>
      </c>
      <c r="AK286" s="77">
        <f t="shared" si="195"/>
        <v>0</v>
      </c>
      <c r="AM286" s="135"/>
    </row>
    <row r="287" spans="1:39" ht="12.75">
      <c r="A287" s="4" t="s">
        <v>15</v>
      </c>
      <c r="B287" s="387" t="s">
        <v>31</v>
      </c>
      <c r="C287" s="387"/>
      <c r="D287" s="17">
        <v>18</v>
      </c>
      <c r="E287" s="149"/>
      <c r="F287" s="150"/>
      <c r="G287" s="149"/>
      <c r="H287" s="150"/>
      <c r="I287" s="149"/>
      <c r="J287" s="148"/>
      <c r="K287" s="149"/>
      <c r="L287" s="150"/>
      <c r="M287" s="149"/>
      <c r="N287" s="150"/>
      <c r="O287" s="149"/>
      <c r="P287" s="148"/>
      <c r="Q287" s="149"/>
      <c r="R287" s="150"/>
      <c r="S287" s="149"/>
      <c r="T287" s="150"/>
      <c r="U287" s="149"/>
      <c r="W287" s="26">
        <f t="shared" si="196"/>
        <v>0</v>
      </c>
      <c r="X287" s="27">
        <f t="shared" si="184"/>
        <v>0</v>
      </c>
      <c r="Y287" s="28">
        <f t="shared" si="185"/>
        <v>0</v>
      </c>
      <c r="Z287" s="29">
        <f t="shared" si="186"/>
        <v>0</v>
      </c>
      <c r="AA287" s="30">
        <f t="shared" si="187"/>
        <v>0</v>
      </c>
      <c r="AB287" s="31">
        <f t="shared" si="197"/>
        <v>0</v>
      </c>
      <c r="AC287" s="32">
        <f t="shared" si="188"/>
        <v>0</v>
      </c>
      <c r="AD287" s="32">
        <f t="shared" si="189"/>
        <v>0</v>
      </c>
      <c r="AE287" s="32">
        <f t="shared" si="190"/>
        <v>0</v>
      </c>
      <c r="AF287" s="33">
        <f t="shared" si="191"/>
        <v>0</v>
      </c>
      <c r="AG287" s="73">
        <f t="shared" si="198"/>
        <v>0</v>
      </c>
      <c r="AH287" s="74">
        <f t="shared" si="192"/>
        <v>0</v>
      </c>
      <c r="AI287" s="75">
        <f t="shared" si="193"/>
        <v>0</v>
      </c>
      <c r="AJ287" s="76">
        <f t="shared" si="194"/>
        <v>0</v>
      </c>
      <c r="AK287" s="77">
        <f t="shared" si="195"/>
        <v>0</v>
      </c>
      <c r="AM287" s="135"/>
    </row>
    <row r="288" spans="1:39" ht="12.75">
      <c r="A288" s="4" t="s">
        <v>16</v>
      </c>
      <c r="B288" s="387" t="s">
        <v>32</v>
      </c>
      <c r="C288" s="387"/>
      <c r="D288" s="17">
        <v>10</v>
      </c>
      <c r="E288" s="149"/>
      <c r="F288" s="150"/>
      <c r="G288" s="149"/>
      <c r="H288" s="150"/>
      <c r="I288" s="149"/>
      <c r="J288" s="148"/>
      <c r="K288" s="149"/>
      <c r="L288" s="150"/>
      <c r="M288" s="149"/>
      <c r="N288" s="150"/>
      <c r="O288" s="149"/>
      <c r="P288" s="148"/>
      <c r="Q288" s="149"/>
      <c r="R288" s="150"/>
      <c r="S288" s="149"/>
      <c r="T288" s="150"/>
      <c r="U288" s="149"/>
      <c r="W288" s="26">
        <f t="shared" si="196"/>
        <v>0</v>
      </c>
      <c r="X288" s="27">
        <f t="shared" si="184"/>
        <v>0</v>
      </c>
      <c r="Y288" s="28">
        <f t="shared" si="185"/>
        <v>0</v>
      </c>
      <c r="Z288" s="29">
        <f t="shared" si="186"/>
        <v>0</v>
      </c>
      <c r="AA288" s="30">
        <f t="shared" si="187"/>
        <v>0</v>
      </c>
      <c r="AB288" s="31">
        <f t="shared" si="197"/>
        <v>0</v>
      </c>
      <c r="AC288" s="32">
        <f t="shared" si="188"/>
        <v>0</v>
      </c>
      <c r="AD288" s="32">
        <f t="shared" si="189"/>
        <v>0</v>
      </c>
      <c r="AE288" s="32">
        <f t="shared" si="190"/>
        <v>0</v>
      </c>
      <c r="AF288" s="33">
        <f t="shared" si="191"/>
        <v>0</v>
      </c>
      <c r="AG288" s="73">
        <f t="shared" si="198"/>
        <v>0</v>
      </c>
      <c r="AH288" s="74">
        <f t="shared" si="192"/>
        <v>0</v>
      </c>
      <c r="AI288" s="75">
        <f t="shared" si="193"/>
        <v>0</v>
      </c>
      <c r="AJ288" s="76">
        <f t="shared" si="194"/>
        <v>0</v>
      </c>
      <c r="AK288" s="77">
        <f t="shared" si="195"/>
        <v>0</v>
      </c>
      <c r="AM288" s="135"/>
    </row>
    <row r="289" spans="1:39" ht="12.75">
      <c r="A289" s="4" t="s">
        <v>17</v>
      </c>
      <c r="B289" s="387" t="s">
        <v>33</v>
      </c>
      <c r="C289" s="387"/>
      <c r="D289" s="17">
        <v>10</v>
      </c>
      <c r="E289" s="149"/>
      <c r="F289" s="150"/>
      <c r="G289" s="149"/>
      <c r="H289" s="150"/>
      <c r="I289" s="149"/>
      <c r="J289" s="148"/>
      <c r="K289" s="149"/>
      <c r="L289" s="150"/>
      <c r="M289" s="149"/>
      <c r="N289" s="150"/>
      <c r="O289" s="149"/>
      <c r="P289" s="148"/>
      <c r="Q289" s="149"/>
      <c r="R289" s="150"/>
      <c r="S289" s="149"/>
      <c r="T289" s="150"/>
      <c r="U289" s="149"/>
      <c r="W289" s="26">
        <f t="shared" si="196"/>
        <v>0</v>
      </c>
      <c r="X289" s="27">
        <f t="shared" si="184"/>
        <v>0</v>
      </c>
      <c r="Y289" s="28">
        <f t="shared" si="185"/>
        <v>0</v>
      </c>
      <c r="Z289" s="29">
        <f t="shared" si="186"/>
        <v>0</v>
      </c>
      <c r="AA289" s="30">
        <f t="shared" si="187"/>
        <v>0</v>
      </c>
      <c r="AB289" s="31">
        <f t="shared" si="197"/>
        <v>0</v>
      </c>
      <c r="AC289" s="32">
        <f t="shared" si="188"/>
        <v>0</v>
      </c>
      <c r="AD289" s="32">
        <f t="shared" si="189"/>
        <v>0</v>
      </c>
      <c r="AE289" s="32">
        <f t="shared" si="190"/>
        <v>0</v>
      </c>
      <c r="AF289" s="33">
        <f t="shared" si="191"/>
        <v>0</v>
      </c>
      <c r="AG289" s="73">
        <f t="shared" si="198"/>
        <v>0</v>
      </c>
      <c r="AH289" s="74">
        <f t="shared" si="192"/>
        <v>0</v>
      </c>
      <c r="AI289" s="75">
        <f t="shared" si="193"/>
        <v>0</v>
      </c>
      <c r="AJ289" s="76">
        <f t="shared" si="194"/>
        <v>0</v>
      </c>
      <c r="AK289" s="77">
        <f t="shared" si="195"/>
        <v>0</v>
      </c>
      <c r="AM289" s="135"/>
    </row>
    <row r="290" spans="1:37" ht="12.75">
      <c r="A290" s="4" t="s">
        <v>18</v>
      </c>
      <c r="B290" s="387" t="s">
        <v>34</v>
      </c>
      <c r="C290" s="387"/>
      <c r="D290" s="17">
        <v>10</v>
      </c>
      <c r="E290" s="149"/>
      <c r="F290" s="150"/>
      <c r="G290" s="149"/>
      <c r="H290" s="150"/>
      <c r="I290" s="149"/>
      <c r="J290" s="148"/>
      <c r="K290" s="149"/>
      <c r="L290" s="150"/>
      <c r="M290" s="149"/>
      <c r="N290" s="150"/>
      <c r="O290" s="149"/>
      <c r="P290" s="148"/>
      <c r="Q290" s="149"/>
      <c r="R290" s="150"/>
      <c r="S290" s="149"/>
      <c r="T290" s="150"/>
      <c r="U290" s="149"/>
      <c r="W290" s="26">
        <f t="shared" si="196"/>
        <v>0</v>
      </c>
      <c r="X290" s="27">
        <f t="shared" si="184"/>
        <v>0</v>
      </c>
      <c r="Y290" s="28">
        <f t="shared" si="185"/>
        <v>0</v>
      </c>
      <c r="Z290" s="29">
        <f t="shared" si="186"/>
        <v>0</v>
      </c>
      <c r="AA290" s="30">
        <f t="shared" si="187"/>
        <v>0</v>
      </c>
      <c r="AB290" s="31">
        <f t="shared" si="197"/>
        <v>0</v>
      </c>
      <c r="AC290" s="32">
        <f t="shared" si="188"/>
        <v>0</v>
      </c>
      <c r="AD290" s="32">
        <f t="shared" si="189"/>
        <v>0</v>
      </c>
      <c r="AE290" s="32">
        <f t="shared" si="190"/>
        <v>0</v>
      </c>
      <c r="AF290" s="33">
        <f t="shared" si="191"/>
        <v>0</v>
      </c>
      <c r="AG290" s="73">
        <f t="shared" si="198"/>
        <v>0</v>
      </c>
      <c r="AH290" s="74">
        <f t="shared" si="192"/>
        <v>0</v>
      </c>
      <c r="AI290" s="75">
        <f t="shared" si="193"/>
        <v>0</v>
      </c>
      <c r="AJ290" s="76">
        <f t="shared" si="194"/>
        <v>0</v>
      </c>
      <c r="AK290" s="77">
        <f t="shared" si="195"/>
        <v>0</v>
      </c>
    </row>
    <row r="291" spans="1:39" ht="12.75">
      <c r="A291" s="4" t="s">
        <v>19</v>
      </c>
      <c r="B291" s="387" t="s">
        <v>35</v>
      </c>
      <c r="C291" s="387"/>
      <c r="D291" s="17">
        <v>8</v>
      </c>
      <c r="E291" s="149"/>
      <c r="F291" s="150"/>
      <c r="G291" s="149"/>
      <c r="H291" s="150"/>
      <c r="I291" s="149"/>
      <c r="J291" s="148"/>
      <c r="K291" s="149"/>
      <c r="L291" s="150"/>
      <c r="M291" s="149"/>
      <c r="N291" s="150"/>
      <c r="O291" s="149"/>
      <c r="P291" s="148"/>
      <c r="Q291" s="149"/>
      <c r="R291" s="150"/>
      <c r="S291" s="149"/>
      <c r="T291" s="150"/>
      <c r="U291" s="149"/>
      <c r="W291" s="26">
        <f t="shared" si="196"/>
        <v>0</v>
      </c>
      <c r="X291" s="27">
        <f t="shared" si="184"/>
        <v>0</v>
      </c>
      <c r="Y291" s="28">
        <f t="shared" si="185"/>
        <v>0</v>
      </c>
      <c r="Z291" s="29">
        <f t="shared" si="186"/>
        <v>0</v>
      </c>
      <c r="AA291" s="30">
        <f t="shared" si="187"/>
        <v>0</v>
      </c>
      <c r="AB291" s="31">
        <f t="shared" si="197"/>
        <v>0</v>
      </c>
      <c r="AC291" s="32">
        <f t="shared" si="188"/>
        <v>0</v>
      </c>
      <c r="AD291" s="32">
        <f t="shared" si="189"/>
        <v>0</v>
      </c>
      <c r="AE291" s="32">
        <f t="shared" si="190"/>
        <v>0</v>
      </c>
      <c r="AF291" s="33">
        <f t="shared" si="191"/>
        <v>0</v>
      </c>
      <c r="AG291" s="73">
        <f t="shared" si="198"/>
        <v>0</v>
      </c>
      <c r="AH291" s="74">
        <f t="shared" si="192"/>
        <v>0</v>
      </c>
      <c r="AI291" s="75">
        <f t="shared" si="193"/>
        <v>0</v>
      </c>
      <c r="AJ291" s="76">
        <f t="shared" si="194"/>
        <v>0</v>
      </c>
      <c r="AK291" s="77">
        <f t="shared" si="195"/>
        <v>0</v>
      </c>
      <c r="AM291" s="135"/>
    </row>
    <row r="292" spans="1:39" ht="13.5" thickBot="1">
      <c r="A292" s="4" t="s">
        <v>20</v>
      </c>
      <c r="B292" s="387" t="s">
        <v>36</v>
      </c>
      <c r="C292" s="387"/>
      <c r="D292" s="17">
        <v>5</v>
      </c>
      <c r="E292" s="149"/>
      <c r="F292" s="150"/>
      <c r="G292" s="149"/>
      <c r="H292" s="150"/>
      <c r="I292" s="149"/>
      <c r="J292" s="148"/>
      <c r="K292" s="149"/>
      <c r="L292" s="150"/>
      <c r="M292" s="149"/>
      <c r="N292" s="150"/>
      <c r="O292" s="149"/>
      <c r="P292" s="148"/>
      <c r="Q292" s="149"/>
      <c r="R292" s="150"/>
      <c r="S292" s="149"/>
      <c r="T292" s="150"/>
      <c r="U292" s="149"/>
      <c r="W292" s="34">
        <f t="shared" si="196"/>
        <v>0</v>
      </c>
      <c r="X292" s="35">
        <f t="shared" si="184"/>
        <v>0</v>
      </c>
      <c r="Y292" s="36">
        <f t="shared" si="185"/>
        <v>0</v>
      </c>
      <c r="Z292" s="37">
        <f t="shared" si="186"/>
        <v>0</v>
      </c>
      <c r="AA292" s="38">
        <f t="shared" si="187"/>
        <v>0</v>
      </c>
      <c r="AB292" s="39">
        <f t="shared" si="197"/>
        <v>0</v>
      </c>
      <c r="AC292" s="40">
        <f t="shared" si="188"/>
        <v>0</v>
      </c>
      <c r="AD292" s="40">
        <f t="shared" si="189"/>
        <v>0</v>
      </c>
      <c r="AE292" s="40">
        <f t="shared" si="190"/>
        <v>0</v>
      </c>
      <c r="AF292" s="41">
        <f t="shared" si="191"/>
        <v>0</v>
      </c>
      <c r="AG292" s="78">
        <f t="shared" si="198"/>
        <v>0</v>
      </c>
      <c r="AH292" s="79">
        <f t="shared" si="192"/>
        <v>0</v>
      </c>
      <c r="AI292" s="80">
        <f t="shared" si="193"/>
        <v>0</v>
      </c>
      <c r="AJ292" s="81">
        <f t="shared" si="194"/>
        <v>0</v>
      </c>
      <c r="AK292" s="82">
        <f t="shared" si="195"/>
        <v>0</v>
      </c>
      <c r="AM292" s="135"/>
    </row>
    <row r="293" spans="1:37" ht="13.5" thickBot="1">
      <c r="A293" s="404"/>
      <c r="B293" s="405"/>
      <c r="C293" s="405"/>
      <c r="D293" s="406"/>
      <c r="E293" s="134" t="str">
        <f>IF(E277&gt;10,"ERROR",IF(E278&gt;10,"ERROR",IF(E279&gt;10,"ERROR",IF(E280&gt;10,"ERROR",IF(E281&gt;10,"ERROR",IF(E282&gt;10,"ERROR",IF(E283&gt;10,"ERROR",IF(E284&gt;10,"ERROR"," "))))))))</f>
        <v> </v>
      </c>
      <c r="F293" s="134" t="str">
        <f>IF(F277&gt;10,"ERROR",IF(F278&gt;10,"ERROR",IF(F279&gt;10,"ERROR",IF(F280&gt;10,"ERROR",IF(F281&gt;10,"ERROR",IF(F282&gt;10,"ERROR",IF(F283&gt;10,"ERROR",IF(F284&gt;10,"ERROR"," "))))))))</f>
        <v> </v>
      </c>
      <c r="G293" s="134" t="str">
        <f>IF(G277&gt;10,"ERROR",IF(G278&gt;10,"ERROR",IF(G279&gt;10,"ERROR",IF(G280&gt;10,"ERROR",IF(G281&gt;10,"ERROR",IF(G282&gt;10,"ERROR",IF(G283&gt;10,"ERROR",IF(G284&gt;10,"ERROR"," "))))))))</f>
        <v> </v>
      </c>
      <c r="H293" s="134" t="str">
        <f>IF(H277&gt;10,"ERROR",IF(H278&gt;10,"ERROR",IF(H279&gt;10,"ERROR",IF(H280&gt;10,"ERROR",IF(H281&gt;10,"ERROR",IF(H282&gt;10,"ERROR",IF(H283&gt;10,"ERROR",IF(H284&gt;10,"ERROR"," "))))))))</f>
        <v> </v>
      </c>
      <c r="I293" s="134" t="str">
        <f>IF(I277&gt;10,"ERROR",IF(I278&gt;10,"ERROR",IF(I279&gt;10,"ERROR",IF(I280&gt;10,"ERROR",IF(I281&gt;10,"ERROR",IF(I282&gt;10,"ERROR",IF(I283&gt;10,"ERROR",IF(I284&gt;10,"ERROR"," "))))))))</f>
        <v> </v>
      </c>
      <c r="K293" s="134" t="str">
        <f>IF(K277&gt;10,"ERROR",IF(K278&gt;10,"ERROR",IF(K279&gt;10,"ERROR",IF(K280&gt;10,"ERROR",IF(K281&gt;10,"ERROR",IF(K282&gt;10,"ERROR",IF(K283&gt;10,"ERROR",IF(K284&gt;10,"ERROR"," "))))))))</f>
        <v> </v>
      </c>
      <c r="L293" s="134" t="str">
        <f>IF(L277&gt;10,"ERROR",IF(L278&gt;10,"ERROR",IF(L279&gt;10,"ERROR",IF(L280&gt;10,"ERROR",IF(L281&gt;10,"ERROR",IF(L282&gt;10,"ERROR",IF(L283&gt;10,"ERROR",IF(L284&gt;10,"ERROR"," "))))))))</f>
        <v> </v>
      </c>
      <c r="M293" s="134" t="str">
        <f>IF(M277&gt;10,"ERROR",IF(M278&gt;10,"ERROR",IF(M279&gt;10,"ERROR",IF(M280&gt;10,"ERROR",IF(M281&gt;10,"ERROR",IF(M282&gt;10,"ERROR",IF(M283&gt;10,"ERROR",IF(M284&gt;10,"ERROR"," "))))))))</f>
        <v> </v>
      </c>
      <c r="N293" s="134" t="str">
        <f>IF(N277&gt;10,"ERROR",IF(N278&gt;10,"ERROR",IF(N279&gt;10,"ERROR",IF(N280&gt;10,"ERROR",IF(N281&gt;10,"ERROR",IF(N282&gt;10,"ERROR",IF(N283&gt;10,"ERROR",IF(N284&gt;10,"ERROR"," "))))))))</f>
        <v> </v>
      </c>
      <c r="O293" s="134" t="str">
        <f>IF(O277&gt;10,"ERROR",IF(O278&gt;10,"ERROR",IF(O279&gt;10,"ERROR",IF(O280&gt;10,"ERROR",IF(O281&gt;10,"ERROR",IF(O282&gt;10,"ERROR",IF(O283&gt;10,"ERROR",IF(O284&gt;10,"ERROR"," "))))))))</f>
        <v> </v>
      </c>
      <c r="Q293" s="134" t="str">
        <f>IF(Q277&gt;10,"ERROR",IF(Q278&gt;10,"ERROR",IF(Q279&gt;10,"ERROR",IF(Q280&gt;10,"ERROR",IF(Q281&gt;10,"ERROR",IF(Q282&gt;10,"ERROR",IF(Q283&gt;10,"ERROR",IF(Q284&gt;10,"ERROR"," "))))))))</f>
        <v> </v>
      </c>
      <c r="R293" s="134" t="str">
        <f>IF(R277&gt;10,"ERROR",IF(R278&gt;10,"ERROR",IF(R279&gt;10,"ERROR",IF(R280&gt;10,"ERROR",IF(R281&gt;10,"ERROR",IF(R282&gt;10,"ERROR",IF(R283&gt;10,"ERROR",IF(R284&gt;10,"ERROR"," "))))))))</f>
        <v> </v>
      </c>
      <c r="S293" s="134" t="str">
        <f>IF(S277&gt;10,"ERROR",IF(S278&gt;10,"ERROR",IF(S279&gt;10,"ERROR",IF(S280&gt;10,"ERROR",IF(S281&gt;10,"ERROR",IF(S282&gt;10,"ERROR",IF(S283&gt;10,"ERROR",IF(S284&gt;10,"ERROR"," "))))))))</f>
        <v> </v>
      </c>
      <c r="T293" s="134" t="str">
        <f>IF(T277&gt;10,"ERROR",IF(T278&gt;10,"ERROR",IF(T279&gt;10,"ERROR",IF(T280&gt;10,"ERROR",IF(T281&gt;10,"ERROR",IF(T282&gt;10,"ERROR",IF(T283&gt;10,"ERROR",IF(T284&gt;10,"ERROR"," "))))))))</f>
        <v> </v>
      </c>
      <c r="U293" s="134" t="str">
        <f>IF(U277&gt;10,"ERROR",IF(U278&gt;10,"ERROR",IF(U279&gt;10,"ERROR",IF(U280&gt;10,"ERROR",IF(U281&gt;10,"ERROR",IF(U282&gt;10,"ERROR",IF(U283&gt;10,"ERROR",IF(U284&gt;10,"ERROR"," "))))))))</f>
        <v> </v>
      </c>
      <c r="W293" s="42">
        <f aca="true" t="shared" si="199" ref="W293:AK293">SUM(W277:W292)</f>
        <v>0</v>
      </c>
      <c r="X293" s="43">
        <f t="shared" si="199"/>
        <v>0</v>
      </c>
      <c r="Y293" s="43">
        <f t="shared" si="199"/>
        <v>0</v>
      </c>
      <c r="Z293" s="43">
        <f t="shared" si="199"/>
        <v>0</v>
      </c>
      <c r="AA293" s="44">
        <f t="shared" si="199"/>
        <v>0</v>
      </c>
      <c r="AB293" s="42">
        <f t="shared" si="199"/>
        <v>0</v>
      </c>
      <c r="AC293" s="43">
        <f t="shared" si="199"/>
        <v>0</v>
      </c>
      <c r="AD293" s="43">
        <f t="shared" si="199"/>
        <v>0</v>
      </c>
      <c r="AE293" s="43">
        <f t="shared" si="199"/>
        <v>0</v>
      </c>
      <c r="AF293" s="44">
        <f t="shared" si="199"/>
        <v>0</v>
      </c>
      <c r="AG293" s="45">
        <f t="shared" si="199"/>
        <v>0</v>
      </c>
      <c r="AH293" s="46">
        <f t="shared" si="199"/>
        <v>0</v>
      </c>
      <c r="AI293" s="46">
        <f t="shared" si="199"/>
        <v>0</v>
      </c>
      <c r="AJ293" s="46">
        <f t="shared" si="199"/>
        <v>0</v>
      </c>
      <c r="AK293" s="47">
        <f t="shared" si="199"/>
        <v>0</v>
      </c>
    </row>
    <row r="294" spans="8:39" ht="12.75">
      <c r="H294" s="135"/>
      <c r="I294" s="135"/>
      <c r="W294" s="49" t="s">
        <v>96</v>
      </c>
      <c r="X294" s="50"/>
      <c r="Y294" s="50"/>
      <c r="Z294" s="50"/>
      <c r="AA294" s="164">
        <f>IF($C$5=3,(+SUM(W293+X293+Y293)/3),"0")</f>
        <v>0</v>
      </c>
      <c r="AB294" s="49" t="s">
        <v>103</v>
      </c>
      <c r="AC294" s="50"/>
      <c r="AD294" s="50"/>
      <c r="AE294" s="50"/>
      <c r="AF294" s="164">
        <f>IF($C$5=3,(+SUM(AB293+AC293+AD293)/3),"0")</f>
        <v>0</v>
      </c>
      <c r="AG294" s="49" t="s">
        <v>105</v>
      </c>
      <c r="AH294" s="50"/>
      <c r="AI294" s="50"/>
      <c r="AJ294" s="50"/>
      <c r="AK294" s="164">
        <f>IF($C$5=3,(+SUM(AG293+AH293+AI293)/3),"0")</f>
        <v>0</v>
      </c>
      <c r="AM294" s="135"/>
    </row>
    <row r="295" spans="3:39" ht="13.5" thickBot="1">
      <c r="C295" s="56"/>
      <c r="W295" s="51" t="s">
        <v>97</v>
      </c>
      <c r="X295" s="52"/>
      <c r="Y295" s="52"/>
      <c r="Z295" s="52"/>
      <c r="AA295" s="165" t="str">
        <f>IF($C$5=5,(+SUM(W293+X293+Y293+Z293+AA293)/5),"0")</f>
        <v>0</v>
      </c>
      <c r="AB295" s="51" t="s">
        <v>104</v>
      </c>
      <c r="AC295" s="52"/>
      <c r="AD295" s="52"/>
      <c r="AE295" s="52"/>
      <c r="AF295" s="165" t="str">
        <f>IF($C$5=5,(+SUM(AB293+AC293+AD293+AE293+AF293)/5),"0")</f>
        <v>0</v>
      </c>
      <c r="AG295" s="51" t="s">
        <v>106</v>
      </c>
      <c r="AH295" s="52"/>
      <c r="AI295" s="52"/>
      <c r="AJ295" s="52"/>
      <c r="AK295" s="166" t="str">
        <f>IF($C$5=5,(+SUM(AG293+AH293+AI293+AJ293+AK293)/5),"0")</f>
        <v>0</v>
      </c>
      <c r="AM295" s="135"/>
    </row>
    <row r="296" spans="2:39" ht="13.5" thickBot="1">
      <c r="B296" s="333" t="s">
        <v>120</v>
      </c>
      <c r="C296" s="334">
        <f>+'MENU PRINCIPAL'!B41</f>
        <v>14</v>
      </c>
      <c r="Y296" s="53" t="s">
        <v>94</v>
      </c>
      <c r="Z296" s="54"/>
      <c r="AA296" s="54"/>
      <c r="AB296" s="54"/>
      <c r="AC296" s="55"/>
      <c r="AD296" s="57">
        <f>SUM(AA294,AF294,AK294)-MIN(AA294,AF294,AK294)</f>
        <v>0</v>
      </c>
      <c r="AF296" s="53" t="s">
        <v>95</v>
      </c>
      <c r="AG296" s="54"/>
      <c r="AH296" s="54"/>
      <c r="AI296" s="54"/>
      <c r="AJ296" s="55"/>
      <c r="AK296" s="57">
        <f>SUM(AA295,AF295,AK295)-MIN(AA295,AF295,AK295)</f>
        <v>0</v>
      </c>
      <c r="AM296" s="135"/>
    </row>
    <row r="297" spans="1:37" ht="15.75" thickBot="1">
      <c r="A297" s="101"/>
      <c r="B297" s="331">
        <f>+'MENU PRINCIPAL'!C41</f>
        <v>0</v>
      </c>
      <c r="C297" s="332">
        <f>+'MENU PRINCIPAL'!D41</f>
        <v>0</v>
      </c>
      <c r="E297" s="83"/>
      <c r="F297" s="96"/>
      <c r="G297" s="96"/>
      <c r="H297" s="96"/>
      <c r="I297" s="96"/>
      <c r="J297" s="97"/>
      <c r="K297" s="96"/>
      <c r="L297" s="96"/>
      <c r="M297" s="96"/>
      <c r="N297" s="96"/>
      <c r="O297" s="96"/>
      <c r="P297" s="98"/>
      <c r="Q297" s="96"/>
      <c r="R297" s="96"/>
      <c r="S297" s="96"/>
      <c r="T297" s="96"/>
      <c r="U297" s="96"/>
      <c r="W297" s="143"/>
      <c r="X297" s="170"/>
      <c r="Y297" s="93"/>
      <c r="Z297" s="93"/>
      <c r="AA297" s="93"/>
      <c r="AB297" s="96"/>
      <c r="AC297" s="93"/>
      <c r="AD297" s="93"/>
      <c r="AE297" s="93"/>
      <c r="AF297" s="93"/>
      <c r="AG297" s="93"/>
      <c r="AH297" s="93"/>
      <c r="AI297" s="93"/>
      <c r="AJ297" s="93"/>
      <c r="AK297" s="96"/>
    </row>
    <row r="298" spans="1:37" ht="13.5" thickBot="1">
      <c r="A298" s="9" t="s">
        <v>4</v>
      </c>
      <c r="B298" s="410" t="s">
        <v>1</v>
      </c>
      <c r="C298" s="410"/>
      <c r="D298" s="102" t="s">
        <v>3</v>
      </c>
      <c r="E298" s="346" t="s">
        <v>79</v>
      </c>
      <c r="F298" s="411"/>
      <c r="G298" s="411"/>
      <c r="H298" s="411"/>
      <c r="I298" s="412"/>
      <c r="J298" s="175"/>
      <c r="K298" s="413" t="s">
        <v>79</v>
      </c>
      <c r="L298" s="347"/>
      <c r="M298" s="347"/>
      <c r="N298" s="347"/>
      <c r="O298" s="414"/>
      <c r="P298" s="175"/>
      <c r="Q298" s="413" t="s">
        <v>79</v>
      </c>
      <c r="R298" s="347"/>
      <c r="S298" s="347"/>
      <c r="T298" s="347"/>
      <c r="U298" s="348"/>
      <c r="W298" s="407" t="s">
        <v>78</v>
      </c>
      <c r="X298" s="408"/>
      <c r="Y298" s="408"/>
      <c r="Z298" s="408"/>
      <c r="AA298" s="408"/>
      <c r="AB298" s="408"/>
      <c r="AC298" s="408"/>
      <c r="AD298" s="408"/>
      <c r="AE298" s="408"/>
      <c r="AF298" s="408"/>
      <c r="AG298" s="408"/>
      <c r="AH298" s="408"/>
      <c r="AI298" s="408"/>
      <c r="AJ298" s="408"/>
      <c r="AK298" s="409"/>
    </row>
    <row r="299" spans="1:39" ht="12.75">
      <c r="A299" s="4" t="s">
        <v>5</v>
      </c>
      <c r="B299" s="387" t="s">
        <v>21</v>
      </c>
      <c r="C299" s="387"/>
      <c r="D299" s="17">
        <v>1</v>
      </c>
      <c r="E299" s="173"/>
      <c r="F299" s="174"/>
      <c r="G299" s="173"/>
      <c r="H299" s="174"/>
      <c r="I299" s="173"/>
      <c r="J299" s="148"/>
      <c r="K299" s="173"/>
      <c r="L299" s="174"/>
      <c r="M299" s="173"/>
      <c r="N299" s="174"/>
      <c r="O299" s="173"/>
      <c r="P299" s="148"/>
      <c r="Q299" s="173"/>
      <c r="R299" s="174"/>
      <c r="S299" s="173"/>
      <c r="T299" s="174"/>
      <c r="U299" s="173"/>
      <c r="W299" s="18">
        <f>+E299*$D299</f>
        <v>0</v>
      </c>
      <c r="X299" s="19">
        <f aca="true" t="shared" si="200" ref="X299:X314">+F299*$D299</f>
        <v>0</v>
      </c>
      <c r="Y299" s="20">
        <f aca="true" t="shared" si="201" ref="Y299:Y314">+G299*$D299</f>
        <v>0</v>
      </c>
      <c r="Z299" s="21">
        <f aca="true" t="shared" si="202" ref="Z299:Z314">+H299*$D299</f>
        <v>0</v>
      </c>
      <c r="AA299" s="22">
        <f aca="true" t="shared" si="203" ref="AA299:AA314">+I299*$D299</f>
        <v>0</v>
      </c>
      <c r="AB299" s="23">
        <f>+K299*$D299</f>
        <v>0</v>
      </c>
      <c r="AC299" s="24">
        <f aca="true" t="shared" si="204" ref="AC299:AC314">+L299*$D299</f>
        <v>0</v>
      </c>
      <c r="AD299" s="24">
        <f aca="true" t="shared" si="205" ref="AD299:AD314">+M299*$D299</f>
        <v>0</v>
      </c>
      <c r="AE299" s="24">
        <f aca="true" t="shared" si="206" ref="AE299:AE314">+N299*$D299</f>
        <v>0</v>
      </c>
      <c r="AF299" s="25">
        <f aca="true" t="shared" si="207" ref="AF299:AF314">+O299*$D299</f>
        <v>0</v>
      </c>
      <c r="AG299" s="68">
        <f>+Q299*$D299</f>
        <v>0</v>
      </c>
      <c r="AH299" s="69">
        <f aca="true" t="shared" si="208" ref="AH299:AH314">+R299*$D299</f>
        <v>0</v>
      </c>
      <c r="AI299" s="70">
        <f aca="true" t="shared" si="209" ref="AI299:AI314">+S299*$D299</f>
        <v>0</v>
      </c>
      <c r="AJ299" s="71">
        <f aca="true" t="shared" si="210" ref="AJ299:AJ314">+T299*$D299</f>
        <v>0</v>
      </c>
      <c r="AK299" s="72">
        <f aca="true" t="shared" si="211" ref="AK299:AK314">+U299*$D299</f>
        <v>0</v>
      </c>
      <c r="AM299" s="217"/>
    </row>
    <row r="300" spans="1:37" ht="12.75">
      <c r="A300" s="4" t="s">
        <v>6</v>
      </c>
      <c r="B300" s="387" t="s">
        <v>22</v>
      </c>
      <c r="C300" s="387"/>
      <c r="D300" s="17">
        <v>2</v>
      </c>
      <c r="E300" s="149"/>
      <c r="F300" s="150"/>
      <c r="G300" s="149"/>
      <c r="H300" s="150"/>
      <c r="I300" s="149"/>
      <c r="J300" s="148"/>
      <c r="K300" s="149"/>
      <c r="L300" s="150"/>
      <c r="M300" s="149"/>
      <c r="N300" s="150"/>
      <c r="O300" s="149"/>
      <c r="P300" s="148"/>
      <c r="Q300" s="149"/>
      <c r="R300" s="150"/>
      <c r="S300" s="149"/>
      <c r="T300" s="150"/>
      <c r="U300" s="149"/>
      <c r="W300" s="26">
        <f aca="true" t="shared" si="212" ref="W300:W314">+E300*$D300</f>
        <v>0</v>
      </c>
      <c r="X300" s="27">
        <f t="shared" si="200"/>
        <v>0</v>
      </c>
      <c r="Y300" s="28">
        <f t="shared" si="201"/>
        <v>0</v>
      </c>
      <c r="Z300" s="29">
        <f t="shared" si="202"/>
        <v>0</v>
      </c>
      <c r="AA300" s="30">
        <f t="shared" si="203"/>
        <v>0</v>
      </c>
      <c r="AB300" s="31">
        <f aca="true" t="shared" si="213" ref="AB300:AB314">+K300*$D300</f>
        <v>0</v>
      </c>
      <c r="AC300" s="32">
        <f t="shared" si="204"/>
        <v>0</v>
      </c>
      <c r="AD300" s="32">
        <f t="shared" si="205"/>
        <v>0</v>
      </c>
      <c r="AE300" s="32">
        <f t="shared" si="206"/>
        <v>0</v>
      </c>
      <c r="AF300" s="33">
        <f t="shared" si="207"/>
        <v>0</v>
      </c>
      <c r="AG300" s="73">
        <f aca="true" t="shared" si="214" ref="AG300:AG314">+Q300*$D300</f>
        <v>0</v>
      </c>
      <c r="AH300" s="74">
        <f t="shared" si="208"/>
        <v>0</v>
      </c>
      <c r="AI300" s="75">
        <f t="shared" si="209"/>
        <v>0</v>
      </c>
      <c r="AJ300" s="76">
        <f t="shared" si="210"/>
        <v>0</v>
      </c>
      <c r="AK300" s="77">
        <f t="shared" si="211"/>
        <v>0</v>
      </c>
    </row>
    <row r="301" spans="1:37" ht="12.75">
      <c r="A301" s="4" t="s">
        <v>7</v>
      </c>
      <c r="B301" s="387" t="s">
        <v>24</v>
      </c>
      <c r="C301" s="387"/>
      <c r="D301" s="17">
        <v>8</v>
      </c>
      <c r="E301" s="149"/>
      <c r="F301" s="150"/>
      <c r="G301" s="149"/>
      <c r="H301" s="150"/>
      <c r="I301" s="149"/>
      <c r="J301" s="148"/>
      <c r="K301" s="149"/>
      <c r="L301" s="150"/>
      <c r="M301" s="149"/>
      <c r="N301" s="150"/>
      <c r="O301" s="149"/>
      <c r="P301" s="148"/>
      <c r="Q301" s="149"/>
      <c r="R301" s="150"/>
      <c r="S301" s="149"/>
      <c r="T301" s="150"/>
      <c r="U301" s="149"/>
      <c r="W301" s="26">
        <f t="shared" si="212"/>
        <v>0</v>
      </c>
      <c r="X301" s="27">
        <f t="shared" si="200"/>
        <v>0</v>
      </c>
      <c r="Y301" s="28">
        <f t="shared" si="201"/>
        <v>0</v>
      </c>
      <c r="Z301" s="29">
        <f t="shared" si="202"/>
        <v>0</v>
      </c>
      <c r="AA301" s="30">
        <f t="shared" si="203"/>
        <v>0</v>
      </c>
      <c r="AB301" s="31">
        <f t="shared" si="213"/>
        <v>0</v>
      </c>
      <c r="AC301" s="32">
        <f t="shared" si="204"/>
        <v>0</v>
      </c>
      <c r="AD301" s="32">
        <f t="shared" si="205"/>
        <v>0</v>
      </c>
      <c r="AE301" s="32">
        <f t="shared" si="206"/>
        <v>0</v>
      </c>
      <c r="AF301" s="33">
        <f t="shared" si="207"/>
        <v>0</v>
      </c>
      <c r="AG301" s="73">
        <f t="shared" si="214"/>
        <v>0</v>
      </c>
      <c r="AH301" s="74">
        <f t="shared" si="208"/>
        <v>0</v>
      </c>
      <c r="AI301" s="75">
        <f t="shared" si="209"/>
        <v>0</v>
      </c>
      <c r="AJ301" s="76">
        <f t="shared" si="210"/>
        <v>0</v>
      </c>
      <c r="AK301" s="77">
        <f t="shared" si="211"/>
        <v>0</v>
      </c>
    </row>
    <row r="302" spans="1:37" ht="12.75">
      <c r="A302" s="4" t="s">
        <v>8</v>
      </c>
      <c r="B302" s="387" t="s">
        <v>25</v>
      </c>
      <c r="C302" s="387"/>
      <c r="D302" s="17">
        <v>6</v>
      </c>
      <c r="E302" s="149"/>
      <c r="F302" s="150"/>
      <c r="G302" s="149"/>
      <c r="H302" s="150"/>
      <c r="I302" s="149"/>
      <c r="J302" s="148"/>
      <c r="K302" s="149"/>
      <c r="L302" s="150"/>
      <c r="M302" s="149"/>
      <c r="N302" s="150"/>
      <c r="O302" s="149"/>
      <c r="P302" s="148"/>
      <c r="Q302" s="149"/>
      <c r="R302" s="150"/>
      <c r="S302" s="149"/>
      <c r="T302" s="150"/>
      <c r="U302" s="149"/>
      <c r="W302" s="26">
        <f t="shared" si="212"/>
        <v>0</v>
      </c>
      <c r="X302" s="27">
        <f t="shared" si="200"/>
        <v>0</v>
      </c>
      <c r="Y302" s="28">
        <f t="shared" si="201"/>
        <v>0</v>
      </c>
      <c r="Z302" s="29">
        <f t="shared" si="202"/>
        <v>0</v>
      </c>
      <c r="AA302" s="30">
        <f t="shared" si="203"/>
        <v>0</v>
      </c>
      <c r="AB302" s="31">
        <f t="shared" si="213"/>
        <v>0</v>
      </c>
      <c r="AC302" s="32">
        <f t="shared" si="204"/>
        <v>0</v>
      </c>
      <c r="AD302" s="32">
        <f t="shared" si="205"/>
        <v>0</v>
      </c>
      <c r="AE302" s="32">
        <f t="shared" si="206"/>
        <v>0</v>
      </c>
      <c r="AF302" s="33">
        <f t="shared" si="207"/>
        <v>0</v>
      </c>
      <c r="AG302" s="73">
        <f t="shared" si="214"/>
        <v>0</v>
      </c>
      <c r="AH302" s="74">
        <f t="shared" si="208"/>
        <v>0</v>
      </c>
      <c r="AI302" s="75">
        <f t="shared" si="209"/>
        <v>0</v>
      </c>
      <c r="AJ302" s="76">
        <f t="shared" si="210"/>
        <v>0</v>
      </c>
      <c r="AK302" s="77">
        <f t="shared" si="211"/>
        <v>0</v>
      </c>
    </row>
    <row r="303" spans="1:37" ht="12.75">
      <c r="A303" s="4" t="s">
        <v>9</v>
      </c>
      <c r="B303" s="387" t="s">
        <v>26</v>
      </c>
      <c r="C303" s="387"/>
      <c r="D303" s="17">
        <v>2</v>
      </c>
      <c r="E303" s="149"/>
      <c r="F303" s="150"/>
      <c r="G303" s="149"/>
      <c r="H303" s="150"/>
      <c r="I303" s="149"/>
      <c r="J303" s="148"/>
      <c r="K303" s="149"/>
      <c r="L303" s="150"/>
      <c r="M303" s="149"/>
      <c r="N303" s="150"/>
      <c r="O303" s="149"/>
      <c r="P303" s="148"/>
      <c r="Q303" s="149"/>
      <c r="R303" s="150"/>
      <c r="S303" s="149"/>
      <c r="T303" s="150"/>
      <c r="U303" s="149"/>
      <c r="W303" s="26">
        <f t="shared" si="212"/>
        <v>0</v>
      </c>
      <c r="X303" s="27">
        <f t="shared" si="200"/>
        <v>0</v>
      </c>
      <c r="Y303" s="28">
        <f t="shared" si="201"/>
        <v>0</v>
      </c>
      <c r="Z303" s="29">
        <f t="shared" si="202"/>
        <v>0</v>
      </c>
      <c r="AA303" s="30">
        <f t="shared" si="203"/>
        <v>0</v>
      </c>
      <c r="AB303" s="31">
        <f t="shared" si="213"/>
        <v>0</v>
      </c>
      <c r="AC303" s="32">
        <f t="shared" si="204"/>
        <v>0</v>
      </c>
      <c r="AD303" s="32">
        <f t="shared" si="205"/>
        <v>0</v>
      </c>
      <c r="AE303" s="32">
        <f t="shared" si="206"/>
        <v>0</v>
      </c>
      <c r="AF303" s="33">
        <f t="shared" si="207"/>
        <v>0</v>
      </c>
      <c r="AG303" s="73">
        <f t="shared" si="214"/>
        <v>0</v>
      </c>
      <c r="AH303" s="74">
        <f t="shared" si="208"/>
        <v>0</v>
      </c>
      <c r="AI303" s="75">
        <f t="shared" si="209"/>
        <v>0</v>
      </c>
      <c r="AJ303" s="76">
        <f t="shared" si="210"/>
        <v>0</v>
      </c>
      <c r="AK303" s="77">
        <f t="shared" si="211"/>
        <v>0</v>
      </c>
    </row>
    <row r="304" spans="1:37" ht="12.75">
      <c r="A304" s="4" t="s">
        <v>10</v>
      </c>
      <c r="B304" s="387" t="s">
        <v>27</v>
      </c>
      <c r="C304" s="387"/>
      <c r="D304" s="17">
        <v>6</v>
      </c>
      <c r="E304" s="149"/>
      <c r="F304" s="150"/>
      <c r="G304" s="149"/>
      <c r="H304" s="150"/>
      <c r="I304" s="149"/>
      <c r="J304" s="148"/>
      <c r="K304" s="149"/>
      <c r="L304" s="150"/>
      <c r="M304" s="149"/>
      <c r="N304" s="150"/>
      <c r="O304" s="149"/>
      <c r="P304" s="148"/>
      <c r="Q304" s="149"/>
      <c r="R304" s="150"/>
      <c r="S304" s="149"/>
      <c r="T304" s="150"/>
      <c r="U304" s="149"/>
      <c r="W304" s="26">
        <f t="shared" si="212"/>
        <v>0</v>
      </c>
      <c r="X304" s="27">
        <f t="shared" si="200"/>
        <v>0</v>
      </c>
      <c r="Y304" s="28">
        <f t="shared" si="201"/>
        <v>0</v>
      </c>
      <c r="Z304" s="29">
        <f t="shared" si="202"/>
        <v>0</v>
      </c>
      <c r="AA304" s="30">
        <f t="shared" si="203"/>
        <v>0</v>
      </c>
      <c r="AB304" s="31">
        <f t="shared" si="213"/>
        <v>0</v>
      </c>
      <c r="AC304" s="32">
        <f t="shared" si="204"/>
        <v>0</v>
      </c>
      <c r="AD304" s="32">
        <f t="shared" si="205"/>
        <v>0</v>
      </c>
      <c r="AE304" s="32">
        <f t="shared" si="206"/>
        <v>0</v>
      </c>
      <c r="AF304" s="33">
        <f t="shared" si="207"/>
        <v>0</v>
      </c>
      <c r="AG304" s="73">
        <f t="shared" si="214"/>
        <v>0</v>
      </c>
      <c r="AH304" s="74">
        <f t="shared" si="208"/>
        <v>0</v>
      </c>
      <c r="AI304" s="75">
        <f t="shared" si="209"/>
        <v>0</v>
      </c>
      <c r="AJ304" s="76">
        <f t="shared" si="210"/>
        <v>0</v>
      </c>
      <c r="AK304" s="77">
        <f t="shared" si="211"/>
        <v>0</v>
      </c>
    </row>
    <row r="305" spans="1:37" ht="12.75">
      <c r="A305" s="4" t="s">
        <v>11</v>
      </c>
      <c r="B305" s="387" t="s">
        <v>28</v>
      </c>
      <c r="C305" s="387"/>
      <c r="D305" s="17">
        <v>12</v>
      </c>
      <c r="E305" s="149"/>
      <c r="F305" s="150"/>
      <c r="G305" s="149"/>
      <c r="H305" s="150"/>
      <c r="I305" s="149"/>
      <c r="J305" s="148"/>
      <c r="K305" s="149"/>
      <c r="L305" s="150"/>
      <c r="M305" s="149"/>
      <c r="N305" s="150"/>
      <c r="O305" s="149"/>
      <c r="P305" s="148"/>
      <c r="Q305" s="149"/>
      <c r="R305" s="150"/>
      <c r="S305" s="149"/>
      <c r="T305" s="150"/>
      <c r="U305" s="149"/>
      <c r="W305" s="26">
        <f t="shared" si="212"/>
        <v>0</v>
      </c>
      <c r="X305" s="27">
        <f t="shared" si="200"/>
        <v>0</v>
      </c>
      <c r="Y305" s="28">
        <f t="shared" si="201"/>
        <v>0</v>
      </c>
      <c r="Z305" s="29">
        <f t="shared" si="202"/>
        <v>0</v>
      </c>
      <c r="AA305" s="30">
        <f t="shared" si="203"/>
        <v>0</v>
      </c>
      <c r="AB305" s="31">
        <f t="shared" si="213"/>
        <v>0</v>
      </c>
      <c r="AC305" s="32">
        <f t="shared" si="204"/>
        <v>0</v>
      </c>
      <c r="AD305" s="32">
        <f t="shared" si="205"/>
        <v>0</v>
      </c>
      <c r="AE305" s="32">
        <f t="shared" si="206"/>
        <v>0</v>
      </c>
      <c r="AF305" s="33">
        <f t="shared" si="207"/>
        <v>0</v>
      </c>
      <c r="AG305" s="73">
        <f t="shared" si="214"/>
        <v>0</v>
      </c>
      <c r="AH305" s="74">
        <f t="shared" si="208"/>
        <v>0</v>
      </c>
      <c r="AI305" s="75">
        <f t="shared" si="209"/>
        <v>0</v>
      </c>
      <c r="AJ305" s="76">
        <f t="shared" si="210"/>
        <v>0</v>
      </c>
      <c r="AK305" s="77">
        <f t="shared" si="211"/>
        <v>0</v>
      </c>
    </row>
    <row r="306" spans="1:37" ht="12.75">
      <c r="A306" s="4" t="s">
        <v>12</v>
      </c>
      <c r="B306" s="387" t="s">
        <v>29</v>
      </c>
      <c r="C306" s="387"/>
      <c r="D306" s="17">
        <v>12</v>
      </c>
      <c r="E306" s="149"/>
      <c r="F306" s="150"/>
      <c r="G306" s="149"/>
      <c r="H306" s="150"/>
      <c r="I306" s="149"/>
      <c r="J306" s="148"/>
      <c r="K306" s="149"/>
      <c r="L306" s="150"/>
      <c r="M306" s="149"/>
      <c r="N306" s="150"/>
      <c r="O306" s="149"/>
      <c r="P306" s="148"/>
      <c r="Q306" s="149"/>
      <c r="R306" s="150"/>
      <c r="S306" s="149"/>
      <c r="T306" s="150"/>
      <c r="U306" s="149"/>
      <c r="W306" s="26">
        <f t="shared" si="212"/>
        <v>0</v>
      </c>
      <c r="X306" s="27">
        <f t="shared" si="200"/>
        <v>0</v>
      </c>
      <c r="Y306" s="28">
        <f t="shared" si="201"/>
        <v>0</v>
      </c>
      <c r="Z306" s="29">
        <f t="shared" si="202"/>
        <v>0</v>
      </c>
      <c r="AA306" s="30">
        <f t="shared" si="203"/>
        <v>0</v>
      </c>
      <c r="AB306" s="31">
        <f t="shared" si="213"/>
        <v>0</v>
      </c>
      <c r="AC306" s="32">
        <f t="shared" si="204"/>
        <v>0</v>
      </c>
      <c r="AD306" s="32">
        <f t="shared" si="205"/>
        <v>0</v>
      </c>
      <c r="AE306" s="32">
        <f t="shared" si="206"/>
        <v>0</v>
      </c>
      <c r="AF306" s="33">
        <f t="shared" si="207"/>
        <v>0</v>
      </c>
      <c r="AG306" s="73">
        <f t="shared" si="214"/>
        <v>0</v>
      </c>
      <c r="AH306" s="74">
        <f t="shared" si="208"/>
        <v>0</v>
      </c>
      <c r="AI306" s="75">
        <f t="shared" si="209"/>
        <v>0</v>
      </c>
      <c r="AJ306" s="76">
        <f t="shared" si="210"/>
        <v>0</v>
      </c>
      <c r="AK306" s="77">
        <f t="shared" si="211"/>
        <v>0</v>
      </c>
    </row>
    <row r="307" spans="1:37" ht="12.75">
      <c r="A307" s="4" t="s">
        <v>13</v>
      </c>
      <c r="B307" s="387" t="s">
        <v>30</v>
      </c>
      <c r="C307" s="387"/>
      <c r="D307" s="17">
        <v>14</v>
      </c>
      <c r="E307" s="149"/>
      <c r="F307" s="150"/>
      <c r="G307" s="149"/>
      <c r="H307" s="150"/>
      <c r="I307" s="149"/>
      <c r="J307" s="148"/>
      <c r="K307" s="149"/>
      <c r="L307" s="150"/>
      <c r="M307" s="149"/>
      <c r="N307" s="150"/>
      <c r="O307" s="149"/>
      <c r="P307" s="148"/>
      <c r="Q307" s="149"/>
      <c r="R307" s="150"/>
      <c r="S307" s="149"/>
      <c r="T307" s="150"/>
      <c r="U307" s="149"/>
      <c r="W307" s="26">
        <f t="shared" si="212"/>
        <v>0</v>
      </c>
      <c r="X307" s="27">
        <f t="shared" si="200"/>
        <v>0</v>
      </c>
      <c r="Y307" s="28">
        <f t="shared" si="201"/>
        <v>0</v>
      </c>
      <c r="Z307" s="29">
        <f t="shared" si="202"/>
        <v>0</v>
      </c>
      <c r="AA307" s="30">
        <f t="shared" si="203"/>
        <v>0</v>
      </c>
      <c r="AB307" s="31">
        <f t="shared" si="213"/>
        <v>0</v>
      </c>
      <c r="AC307" s="32">
        <f t="shared" si="204"/>
        <v>0</v>
      </c>
      <c r="AD307" s="32">
        <f t="shared" si="205"/>
        <v>0</v>
      </c>
      <c r="AE307" s="32">
        <f t="shared" si="206"/>
        <v>0</v>
      </c>
      <c r="AF307" s="33">
        <f t="shared" si="207"/>
        <v>0</v>
      </c>
      <c r="AG307" s="73">
        <f t="shared" si="214"/>
        <v>0</v>
      </c>
      <c r="AH307" s="74">
        <f t="shared" si="208"/>
        <v>0</v>
      </c>
      <c r="AI307" s="75">
        <f t="shared" si="209"/>
        <v>0</v>
      </c>
      <c r="AJ307" s="76">
        <f t="shared" si="210"/>
        <v>0</v>
      </c>
      <c r="AK307" s="77">
        <f t="shared" si="211"/>
        <v>0</v>
      </c>
    </row>
    <row r="308" spans="1:37" ht="12.75">
      <c r="A308" s="4" t="s">
        <v>14</v>
      </c>
      <c r="B308" s="387" t="s">
        <v>23</v>
      </c>
      <c r="C308" s="387"/>
      <c r="D308" s="17">
        <v>7</v>
      </c>
      <c r="E308" s="149"/>
      <c r="F308" s="150"/>
      <c r="G308" s="149"/>
      <c r="H308" s="150"/>
      <c r="I308" s="149"/>
      <c r="J308" s="148"/>
      <c r="K308" s="149"/>
      <c r="L308" s="150"/>
      <c r="M308" s="149"/>
      <c r="N308" s="150"/>
      <c r="O308" s="149"/>
      <c r="P308" s="148"/>
      <c r="Q308" s="149"/>
      <c r="R308" s="150"/>
      <c r="S308" s="149"/>
      <c r="T308" s="150"/>
      <c r="U308" s="149"/>
      <c r="W308" s="26">
        <f t="shared" si="212"/>
        <v>0</v>
      </c>
      <c r="X308" s="27">
        <f t="shared" si="200"/>
        <v>0</v>
      </c>
      <c r="Y308" s="28">
        <f t="shared" si="201"/>
        <v>0</v>
      </c>
      <c r="Z308" s="29">
        <f t="shared" si="202"/>
        <v>0</v>
      </c>
      <c r="AA308" s="30">
        <f t="shared" si="203"/>
        <v>0</v>
      </c>
      <c r="AB308" s="31">
        <f t="shared" si="213"/>
        <v>0</v>
      </c>
      <c r="AC308" s="32">
        <f t="shared" si="204"/>
        <v>0</v>
      </c>
      <c r="AD308" s="32">
        <f t="shared" si="205"/>
        <v>0</v>
      </c>
      <c r="AE308" s="32">
        <f t="shared" si="206"/>
        <v>0</v>
      </c>
      <c r="AF308" s="33">
        <f t="shared" si="207"/>
        <v>0</v>
      </c>
      <c r="AG308" s="73">
        <f t="shared" si="214"/>
        <v>0</v>
      </c>
      <c r="AH308" s="74">
        <f t="shared" si="208"/>
        <v>0</v>
      </c>
      <c r="AI308" s="75">
        <f t="shared" si="209"/>
        <v>0</v>
      </c>
      <c r="AJ308" s="76">
        <f t="shared" si="210"/>
        <v>0</v>
      </c>
      <c r="AK308" s="77">
        <f t="shared" si="211"/>
        <v>0</v>
      </c>
    </row>
    <row r="309" spans="1:37" ht="12.75">
      <c r="A309" s="4" t="s">
        <v>15</v>
      </c>
      <c r="B309" s="387" t="s">
        <v>31</v>
      </c>
      <c r="C309" s="387"/>
      <c r="D309" s="17">
        <v>18</v>
      </c>
      <c r="E309" s="149"/>
      <c r="F309" s="150"/>
      <c r="G309" s="149"/>
      <c r="H309" s="150"/>
      <c r="I309" s="149"/>
      <c r="J309" s="148"/>
      <c r="K309" s="149"/>
      <c r="L309" s="150"/>
      <c r="M309" s="149"/>
      <c r="N309" s="150"/>
      <c r="O309" s="149"/>
      <c r="P309" s="148"/>
      <c r="Q309" s="149"/>
      <c r="R309" s="150"/>
      <c r="S309" s="149"/>
      <c r="T309" s="150"/>
      <c r="U309" s="149"/>
      <c r="W309" s="26">
        <f t="shared" si="212"/>
        <v>0</v>
      </c>
      <c r="X309" s="27">
        <f t="shared" si="200"/>
        <v>0</v>
      </c>
      <c r="Y309" s="28">
        <f t="shared" si="201"/>
        <v>0</v>
      </c>
      <c r="Z309" s="29">
        <f t="shared" si="202"/>
        <v>0</v>
      </c>
      <c r="AA309" s="30">
        <f t="shared" si="203"/>
        <v>0</v>
      </c>
      <c r="AB309" s="31">
        <f t="shared" si="213"/>
        <v>0</v>
      </c>
      <c r="AC309" s="32">
        <f t="shared" si="204"/>
        <v>0</v>
      </c>
      <c r="AD309" s="32">
        <f t="shared" si="205"/>
        <v>0</v>
      </c>
      <c r="AE309" s="32">
        <f t="shared" si="206"/>
        <v>0</v>
      </c>
      <c r="AF309" s="33">
        <f t="shared" si="207"/>
        <v>0</v>
      </c>
      <c r="AG309" s="73">
        <f t="shared" si="214"/>
        <v>0</v>
      </c>
      <c r="AH309" s="74">
        <f t="shared" si="208"/>
        <v>0</v>
      </c>
      <c r="AI309" s="75">
        <f t="shared" si="209"/>
        <v>0</v>
      </c>
      <c r="AJ309" s="76">
        <f t="shared" si="210"/>
        <v>0</v>
      </c>
      <c r="AK309" s="77">
        <f t="shared" si="211"/>
        <v>0</v>
      </c>
    </row>
    <row r="310" spans="1:37" ht="12.75">
      <c r="A310" s="4" t="s">
        <v>16</v>
      </c>
      <c r="B310" s="387" t="s">
        <v>32</v>
      </c>
      <c r="C310" s="387"/>
      <c r="D310" s="17">
        <v>10</v>
      </c>
      <c r="E310" s="149"/>
      <c r="F310" s="150"/>
      <c r="G310" s="149"/>
      <c r="H310" s="150"/>
      <c r="I310" s="149"/>
      <c r="J310" s="148"/>
      <c r="K310" s="149"/>
      <c r="L310" s="150"/>
      <c r="M310" s="149"/>
      <c r="N310" s="150"/>
      <c r="O310" s="149"/>
      <c r="P310" s="148"/>
      <c r="Q310" s="149"/>
      <c r="R310" s="150"/>
      <c r="S310" s="149"/>
      <c r="T310" s="150"/>
      <c r="U310" s="149"/>
      <c r="W310" s="26">
        <f t="shared" si="212"/>
        <v>0</v>
      </c>
      <c r="X310" s="27">
        <f t="shared" si="200"/>
        <v>0</v>
      </c>
      <c r="Y310" s="28">
        <f t="shared" si="201"/>
        <v>0</v>
      </c>
      <c r="Z310" s="29">
        <f t="shared" si="202"/>
        <v>0</v>
      </c>
      <c r="AA310" s="30">
        <f t="shared" si="203"/>
        <v>0</v>
      </c>
      <c r="AB310" s="31">
        <f t="shared" si="213"/>
        <v>0</v>
      </c>
      <c r="AC310" s="32">
        <f t="shared" si="204"/>
        <v>0</v>
      </c>
      <c r="AD310" s="32">
        <f t="shared" si="205"/>
        <v>0</v>
      </c>
      <c r="AE310" s="32">
        <f t="shared" si="206"/>
        <v>0</v>
      </c>
      <c r="AF310" s="33">
        <f t="shared" si="207"/>
        <v>0</v>
      </c>
      <c r="AG310" s="73">
        <f t="shared" si="214"/>
        <v>0</v>
      </c>
      <c r="AH310" s="74">
        <f t="shared" si="208"/>
        <v>0</v>
      </c>
      <c r="AI310" s="75">
        <f t="shared" si="209"/>
        <v>0</v>
      </c>
      <c r="AJ310" s="76">
        <f t="shared" si="210"/>
        <v>0</v>
      </c>
      <c r="AK310" s="77">
        <f t="shared" si="211"/>
        <v>0</v>
      </c>
    </row>
    <row r="311" spans="1:37" ht="12.75">
      <c r="A311" s="4" t="s">
        <v>17</v>
      </c>
      <c r="B311" s="387" t="s">
        <v>33</v>
      </c>
      <c r="C311" s="387"/>
      <c r="D311" s="17">
        <v>10</v>
      </c>
      <c r="E311" s="149"/>
      <c r="F311" s="150"/>
      <c r="G311" s="149"/>
      <c r="H311" s="150"/>
      <c r="I311" s="149"/>
      <c r="J311" s="148"/>
      <c r="K311" s="149"/>
      <c r="L311" s="150"/>
      <c r="M311" s="149"/>
      <c r="N311" s="150"/>
      <c r="O311" s="149"/>
      <c r="P311" s="148"/>
      <c r="Q311" s="149"/>
      <c r="R311" s="150"/>
      <c r="S311" s="149"/>
      <c r="T311" s="150"/>
      <c r="U311" s="149"/>
      <c r="W311" s="26">
        <f t="shared" si="212"/>
        <v>0</v>
      </c>
      <c r="X311" s="27">
        <f t="shared" si="200"/>
        <v>0</v>
      </c>
      <c r="Y311" s="28">
        <f t="shared" si="201"/>
        <v>0</v>
      </c>
      <c r="Z311" s="29">
        <f t="shared" si="202"/>
        <v>0</v>
      </c>
      <c r="AA311" s="30">
        <f t="shared" si="203"/>
        <v>0</v>
      </c>
      <c r="AB311" s="31">
        <f t="shared" si="213"/>
        <v>0</v>
      </c>
      <c r="AC311" s="32">
        <f t="shared" si="204"/>
        <v>0</v>
      </c>
      <c r="AD311" s="32">
        <f t="shared" si="205"/>
        <v>0</v>
      </c>
      <c r="AE311" s="32">
        <f t="shared" si="206"/>
        <v>0</v>
      </c>
      <c r="AF311" s="33">
        <f t="shared" si="207"/>
        <v>0</v>
      </c>
      <c r="AG311" s="73">
        <f t="shared" si="214"/>
        <v>0</v>
      </c>
      <c r="AH311" s="74">
        <f t="shared" si="208"/>
        <v>0</v>
      </c>
      <c r="AI311" s="75">
        <f t="shared" si="209"/>
        <v>0</v>
      </c>
      <c r="AJ311" s="76">
        <f t="shared" si="210"/>
        <v>0</v>
      </c>
      <c r="AK311" s="77">
        <f t="shared" si="211"/>
        <v>0</v>
      </c>
    </row>
    <row r="312" spans="1:37" ht="12.75">
      <c r="A312" s="4" t="s">
        <v>18</v>
      </c>
      <c r="B312" s="387" t="s">
        <v>34</v>
      </c>
      <c r="C312" s="387"/>
      <c r="D312" s="17">
        <v>10</v>
      </c>
      <c r="E312" s="149"/>
      <c r="F312" s="150"/>
      <c r="G312" s="149"/>
      <c r="H312" s="150"/>
      <c r="I312" s="149"/>
      <c r="J312" s="148"/>
      <c r="K312" s="149"/>
      <c r="L312" s="150"/>
      <c r="M312" s="149"/>
      <c r="N312" s="150"/>
      <c r="O312" s="149"/>
      <c r="P312" s="148"/>
      <c r="Q312" s="149"/>
      <c r="R312" s="150"/>
      <c r="S312" s="149"/>
      <c r="T312" s="150"/>
      <c r="U312" s="149"/>
      <c r="W312" s="26">
        <f t="shared" si="212"/>
        <v>0</v>
      </c>
      <c r="X312" s="27">
        <f t="shared" si="200"/>
        <v>0</v>
      </c>
      <c r="Y312" s="28">
        <f t="shared" si="201"/>
        <v>0</v>
      </c>
      <c r="Z312" s="29">
        <f t="shared" si="202"/>
        <v>0</v>
      </c>
      <c r="AA312" s="30">
        <f t="shared" si="203"/>
        <v>0</v>
      </c>
      <c r="AB312" s="31">
        <f t="shared" si="213"/>
        <v>0</v>
      </c>
      <c r="AC312" s="32">
        <f t="shared" si="204"/>
        <v>0</v>
      </c>
      <c r="AD312" s="32">
        <f t="shared" si="205"/>
        <v>0</v>
      </c>
      <c r="AE312" s="32">
        <f t="shared" si="206"/>
        <v>0</v>
      </c>
      <c r="AF312" s="33">
        <f t="shared" si="207"/>
        <v>0</v>
      </c>
      <c r="AG312" s="73">
        <f t="shared" si="214"/>
        <v>0</v>
      </c>
      <c r="AH312" s="74">
        <f t="shared" si="208"/>
        <v>0</v>
      </c>
      <c r="AI312" s="75">
        <f t="shared" si="209"/>
        <v>0</v>
      </c>
      <c r="AJ312" s="76">
        <f t="shared" si="210"/>
        <v>0</v>
      </c>
      <c r="AK312" s="77">
        <f t="shared" si="211"/>
        <v>0</v>
      </c>
    </row>
    <row r="313" spans="1:37" ht="12.75">
      <c r="A313" s="4" t="s">
        <v>19</v>
      </c>
      <c r="B313" s="387" t="s">
        <v>35</v>
      </c>
      <c r="C313" s="387"/>
      <c r="D313" s="17">
        <v>8</v>
      </c>
      <c r="E313" s="149"/>
      <c r="F313" s="150"/>
      <c r="G313" s="149"/>
      <c r="H313" s="150"/>
      <c r="I313" s="149"/>
      <c r="J313" s="148"/>
      <c r="K313" s="149"/>
      <c r="L313" s="150"/>
      <c r="M313" s="149"/>
      <c r="N313" s="150"/>
      <c r="O313" s="149"/>
      <c r="P313" s="148"/>
      <c r="Q313" s="149"/>
      <c r="R313" s="150"/>
      <c r="S313" s="149"/>
      <c r="T313" s="150"/>
      <c r="U313" s="149"/>
      <c r="W313" s="26">
        <f t="shared" si="212"/>
        <v>0</v>
      </c>
      <c r="X313" s="27">
        <f t="shared" si="200"/>
        <v>0</v>
      </c>
      <c r="Y313" s="28">
        <f t="shared" si="201"/>
        <v>0</v>
      </c>
      <c r="Z313" s="29">
        <f t="shared" si="202"/>
        <v>0</v>
      </c>
      <c r="AA313" s="30">
        <f t="shared" si="203"/>
        <v>0</v>
      </c>
      <c r="AB313" s="31">
        <f t="shared" si="213"/>
        <v>0</v>
      </c>
      <c r="AC313" s="32">
        <f t="shared" si="204"/>
        <v>0</v>
      </c>
      <c r="AD313" s="32">
        <f t="shared" si="205"/>
        <v>0</v>
      </c>
      <c r="AE313" s="32">
        <f t="shared" si="206"/>
        <v>0</v>
      </c>
      <c r="AF313" s="33">
        <f t="shared" si="207"/>
        <v>0</v>
      </c>
      <c r="AG313" s="73">
        <f t="shared" si="214"/>
        <v>0</v>
      </c>
      <c r="AH313" s="74">
        <f t="shared" si="208"/>
        <v>0</v>
      </c>
      <c r="AI313" s="75">
        <f t="shared" si="209"/>
        <v>0</v>
      </c>
      <c r="AJ313" s="76">
        <f t="shared" si="210"/>
        <v>0</v>
      </c>
      <c r="AK313" s="77">
        <f t="shared" si="211"/>
        <v>0</v>
      </c>
    </row>
    <row r="314" spans="1:37" ht="13.5" thickBot="1">
      <c r="A314" s="4" t="s">
        <v>20</v>
      </c>
      <c r="B314" s="387" t="s">
        <v>36</v>
      </c>
      <c r="C314" s="387"/>
      <c r="D314" s="17">
        <v>5</v>
      </c>
      <c r="E314" s="149"/>
      <c r="F314" s="150"/>
      <c r="G314" s="149"/>
      <c r="H314" s="150"/>
      <c r="I314" s="149"/>
      <c r="J314" s="148"/>
      <c r="K314" s="149"/>
      <c r="L314" s="150"/>
      <c r="M314" s="149"/>
      <c r="N314" s="150"/>
      <c r="O314" s="149"/>
      <c r="P314" s="148"/>
      <c r="Q314" s="149"/>
      <c r="R314" s="150"/>
      <c r="S314" s="149"/>
      <c r="T314" s="150"/>
      <c r="U314" s="149"/>
      <c r="W314" s="34">
        <f t="shared" si="212"/>
        <v>0</v>
      </c>
      <c r="X314" s="35">
        <f t="shared" si="200"/>
        <v>0</v>
      </c>
      <c r="Y314" s="36">
        <f t="shared" si="201"/>
        <v>0</v>
      </c>
      <c r="Z314" s="37">
        <f t="shared" si="202"/>
        <v>0</v>
      </c>
      <c r="AA314" s="38">
        <f t="shared" si="203"/>
        <v>0</v>
      </c>
      <c r="AB314" s="39">
        <f t="shared" si="213"/>
        <v>0</v>
      </c>
      <c r="AC314" s="40">
        <f t="shared" si="204"/>
        <v>0</v>
      </c>
      <c r="AD314" s="40">
        <f t="shared" si="205"/>
        <v>0</v>
      </c>
      <c r="AE314" s="40">
        <f t="shared" si="206"/>
        <v>0</v>
      </c>
      <c r="AF314" s="41">
        <f t="shared" si="207"/>
        <v>0</v>
      </c>
      <c r="AG314" s="78">
        <f t="shared" si="214"/>
        <v>0</v>
      </c>
      <c r="AH314" s="79">
        <f t="shared" si="208"/>
        <v>0</v>
      </c>
      <c r="AI314" s="80">
        <f t="shared" si="209"/>
        <v>0</v>
      </c>
      <c r="AJ314" s="81">
        <f t="shared" si="210"/>
        <v>0</v>
      </c>
      <c r="AK314" s="82">
        <f t="shared" si="211"/>
        <v>0</v>
      </c>
    </row>
    <row r="315" spans="1:37" ht="13.5" thickBot="1">
      <c r="A315" s="404"/>
      <c r="B315" s="405"/>
      <c r="C315" s="405"/>
      <c r="D315" s="406"/>
      <c r="E315" s="134" t="str">
        <f>IF(E299&gt;10,"ERROR",IF(E300&gt;10,"ERROR",IF(E301&gt;10,"ERROR",IF(E302&gt;10,"ERROR",IF(E303&gt;10,"ERROR",IF(E304&gt;10,"ERROR",IF(E305&gt;10,"ERROR",IF(E306&gt;10,"ERROR"," "))))))))</f>
        <v> </v>
      </c>
      <c r="F315" s="134" t="str">
        <f>IF(F299&gt;10,"ERROR",IF(F300&gt;10,"ERROR",IF(F301&gt;10,"ERROR",IF(F302&gt;10,"ERROR",IF(F303&gt;10,"ERROR",IF(F304&gt;10,"ERROR",IF(F305&gt;10,"ERROR",IF(F306&gt;10,"ERROR"," "))))))))</f>
        <v> </v>
      </c>
      <c r="G315" s="134" t="str">
        <f>IF(G299&gt;10,"ERROR",IF(G300&gt;10,"ERROR",IF(G301&gt;10,"ERROR",IF(G302&gt;10,"ERROR",IF(G303&gt;10,"ERROR",IF(G304&gt;10,"ERROR",IF(G305&gt;10,"ERROR",IF(G306&gt;10,"ERROR"," "))))))))</f>
        <v> </v>
      </c>
      <c r="H315" s="134" t="str">
        <f>IF(H299&gt;10,"ERROR",IF(H300&gt;10,"ERROR",IF(H301&gt;10,"ERROR",IF(H302&gt;10,"ERROR",IF(H303&gt;10,"ERROR",IF(H304&gt;10,"ERROR",IF(H305&gt;10,"ERROR",IF(H306&gt;10,"ERROR"," "))))))))</f>
        <v> </v>
      </c>
      <c r="I315" s="134" t="str">
        <f>IF(I299&gt;10,"ERROR",IF(I300&gt;10,"ERROR",IF(I301&gt;10,"ERROR",IF(I302&gt;10,"ERROR",IF(I303&gt;10,"ERROR",IF(I304&gt;10,"ERROR",IF(I305&gt;10,"ERROR",IF(I306&gt;10,"ERROR"," "))))))))</f>
        <v> </v>
      </c>
      <c r="K315" s="134" t="str">
        <f>IF(K299&gt;10,"ERROR",IF(K300&gt;10,"ERROR",IF(K301&gt;10,"ERROR",IF(K302&gt;10,"ERROR",IF(K303&gt;10,"ERROR",IF(K304&gt;10,"ERROR",IF(K305&gt;10,"ERROR",IF(K306&gt;10,"ERROR"," "))))))))</f>
        <v> </v>
      </c>
      <c r="L315" s="134" t="str">
        <f>IF(L299&gt;10,"ERROR",IF(L300&gt;10,"ERROR",IF(L301&gt;10,"ERROR",IF(L302&gt;10,"ERROR",IF(L303&gt;10,"ERROR",IF(L304&gt;10,"ERROR",IF(L305&gt;10,"ERROR",IF(L306&gt;10,"ERROR"," "))))))))</f>
        <v> </v>
      </c>
      <c r="M315" s="134" t="str">
        <f>IF(M299&gt;10,"ERROR",IF(M300&gt;10,"ERROR",IF(M301&gt;10,"ERROR",IF(M302&gt;10,"ERROR",IF(M303&gt;10,"ERROR",IF(M304&gt;10,"ERROR",IF(M305&gt;10,"ERROR",IF(M306&gt;10,"ERROR"," "))))))))</f>
        <v> </v>
      </c>
      <c r="N315" s="134" t="str">
        <f>IF(N299&gt;10,"ERROR",IF(N300&gt;10,"ERROR",IF(N301&gt;10,"ERROR",IF(N302&gt;10,"ERROR",IF(N303&gt;10,"ERROR",IF(N304&gt;10,"ERROR",IF(N305&gt;10,"ERROR",IF(N306&gt;10,"ERROR"," "))))))))</f>
        <v> </v>
      </c>
      <c r="O315" s="134" t="str">
        <f>IF(O299&gt;10,"ERROR",IF(O300&gt;10,"ERROR",IF(O301&gt;10,"ERROR",IF(O302&gt;10,"ERROR",IF(O303&gt;10,"ERROR",IF(O304&gt;10,"ERROR",IF(O305&gt;10,"ERROR",IF(O306&gt;10,"ERROR"," "))))))))</f>
        <v> </v>
      </c>
      <c r="Q315" s="134" t="str">
        <f>IF(Q299&gt;10,"ERROR",IF(Q300&gt;10,"ERROR",IF(Q301&gt;10,"ERROR",IF(Q302&gt;10,"ERROR",IF(Q303&gt;10,"ERROR",IF(Q304&gt;10,"ERROR",IF(Q305&gt;10,"ERROR",IF(Q306&gt;10,"ERROR"," "))))))))</f>
        <v> </v>
      </c>
      <c r="R315" s="134" t="str">
        <f>IF(R299&gt;10,"ERROR",IF(R300&gt;10,"ERROR",IF(R301&gt;10,"ERROR",IF(R302&gt;10,"ERROR",IF(R303&gt;10,"ERROR",IF(R304&gt;10,"ERROR",IF(R305&gt;10,"ERROR",IF(R306&gt;10,"ERROR"," "))))))))</f>
        <v> </v>
      </c>
      <c r="S315" s="134" t="str">
        <f>IF(S299&gt;10,"ERROR",IF(S300&gt;10,"ERROR",IF(S301&gt;10,"ERROR",IF(S302&gt;10,"ERROR",IF(S303&gt;10,"ERROR",IF(S304&gt;10,"ERROR",IF(S305&gt;10,"ERROR",IF(S306&gt;10,"ERROR"," "))))))))</f>
        <v> </v>
      </c>
      <c r="T315" s="134" t="str">
        <f>IF(T299&gt;10,"ERROR",IF(T300&gt;10,"ERROR",IF(T301&gt;10,"ERROR",IF(T302&gt;10,"ERROR",IF(T303&gt;10,"ERROR",IF(T304&gt;10,"ERROR",IF(T305&gt;10,"ERROR",IF(T306&gt;10,"ERROR"," "))))))))</f>
        <v> </v>
      </c>
      <c r="U315" s="134" t="str">
        <f>IF(U299&gt;10,"ERROR",IF(U300&gt;10,"ERROR",IF(U301&gt;10,"ERROR",IF(U302&gt;10,"ERROR",IF(U303&gt;10,"ERROR",IF(U304&gt;10,"ERROR",IF(U305&gt;10,"ERROR",IF(U306&gt;10,"ERROR"," "))))))))</f>
        <v> </v>
      </c>
      <c r="W315" s="42">
        <f aca="true" t="shared" si="215" ref="W315:AK315">SUM(W299:W314)</f>
        <v>0</v>
      </c>
      <c r="X315" s="43">
        <f t="shared" si="215"/>
        <v>0</v>
      </c>
      <c r="Y315" s="43">
        <f t="shared" si="215"/>
        <v>0</v>
      </c>
      <c r="Z315" s="43">
        <f t="shared" si="215"/>
        <v>0</v>
      </c>
      <c r="AA315" s="44">
        <f t="shared" si="215"/>
        <v>0</v>
      </c>
      <c r="AB315" s="42">
        <f t="shared" si="215"/>
        <v>0</v>
      </c>
      <c r="AC315" s="43">
        <f t="shared" si="215"/>
        <v>0</v>
      </c>
      <c r="AD315" s="43">
        <f t="shared" si="215"/>
        <v>0</v>
      </c>
      <c r="AE315" s="43">
        <f t="shared" si="215"/>
        <v>0</v>
      </c>
      <c r="AF315" s="44">
        <f t="shared" si="215"/>
        <v>0</v>
      </c>
      <c r="AG315" s="45">
        <f t="shared" si="215"/>
        <v>0</v>
      </c>
      <c r="AH315" s="46">
        <f t="shared" si="215"/>
        <v>0</v>
      </c>
      <c r="AI315" s="46">
        <f t="shared" si="215"/>
        <v>0</v>
      </c>
      <c r="AJ315" s="46">
        <f t="shared" si="215"/>
        <v>0</v>
      </c>
      <c r="AK315" s="47">
        <f t="shared" si="215"/>
        <v>0</v>
      </c>
    </row>
    <row r="316" spans="8:37" ht="12.75">
      <c r="H316" s="135"/>
      <c r="I316" s="135"/>
      <c r="W316" s="49" t="s">
        <v>96</v>
      </c>
      <c r="X316" s="50"/>
      <c r="Y316" s="50"/>
      <c r="Z316" s="50"/>
      <c r="AA316" s="164">
        <f>IF($C$5=3,(+SUM(W315+X315+Y315)/3),"0")</f>
        <v>0</v>
      </c>
      <c r="AB316" s="49" t="s">
        <v>103</v>
      </c>
      <c r="AC316" s="50"/>
      <c r="AD316" s="50"/>
      <c r="AE316" s="50"/>
      <c r="AF316" s="164">
        <f>IF($C$5=3,(+SUM(AB315+AC315+AD315)/3),"0")</f>
        <v>0</v>
      </c>
      <c r="AG316" s="49" t="s">
        <v>105</v>
      </c>
      <c r="AH316" s="50"/>
      <c r="AI316" s="50"/>
      <c r="AJ316" s="50"/>
      <c r="AK316" s="164">
        <f>IF($C$5=3,(+SUM(AG315+AH315+AI315)/3),"0")</f>
        <v>0</v>
      </c>
    </row>
    <row r="317" spans="3:37" ht="13.5" thickBot="1">
      <c r="C317" s="56"/>
      <c r="W317" s="51" t="s">
        <v>97</v>
      </c>
      <c r="X317" s="52"/>
      <c r="Y317" s="52"/>
      <c r="Z317" s="52"/>
      <c r="AA317" s="165" t="str">
        <f>IF($C$5=5,(+SUM(W315+X315+Y315+Z315+AA315)/5),"0")</f>
        <v>0</v>
      </c>
      <c r="AB317" s="51" t="s">
        <v>104</v>
      </c>
      <c r="AC317" s="52"/>
      <c r="AD317" s="52"/>
      <c r="AE317" s="52"/>
      <c r="AF317" s="165" t="str">
        <f>IF($C$5=5,(+SUM(AB315+AC315+AD315+AE315+AF315)/5),"0")</f>
        <v>0</v>
      </c>
      <c r="AG317" s="51" t="s">
        <v>106</v>
      </c>
      <c r="AH317" s="52"/>
      <c r="AI317" s="52"/>
      <c r="AJ317" s="52"/>
      <c r="AK317" s="166" t="str">
        <f>IF($C$5=5,(+SUM(AG315+AH315+AI315+AJ315+AK315)/5),"0")</f>
        <v>0</v>
      </c>
    </row>
    <row r="318" spans="2:37" ht="13.5" thickBot="1">
      <c r="B318" s="333" t="s">
        <v>120</v>
      </c>
      <c r="C318" s="334">
        <f>+'MENU PRINCIPAL'!B42</f>
        <v>15</v>
      </c>
      <c r="Y318" s="53" t="s">
        <v>94</v>
      </c>
      <c r="Z318" s="54"/>
      <c r="AA318" s="54"/>
      <c r="AB318" s="54"/>
      <c r="AC318" s="55"/>
      <c r="AD318" s="57">
        <f>SUM(AA316,AF316,AK316)-MIN(AA316,AF316,AK316)</f>
        <v>0</v>
      </c>
      <c r="AF318" s="53" t="s">
        <v>95</v>
      </c>
      <c r="AG318" s="54"/>
      <c r="AH318" s="54"/>
      <c r="AI318" s="54"/>
      <c r="AJ318" s="55"/>
      <c r="AK318" s="57">
        <f>SUM(AA317,AF317,AK317)-MIN(AA317,AF317,AK317)</f>
        <v>0</v>
      </c>
    </row>
    <row r="319" spans="1:37" ht="15.75" thickBot="1">
      <c r="A319" s="101"/>
      <c r="B319" s="331">
        <f>+'MENU PRINCIPAL'!C42</f>
        <v>0</v>
      </c>
      <c r="C319" s="332">
        <f>+'MENU PRINCIPAL'!D42</f>
        <v>0</v>
      </c>
      <c r="E319" s="83"/>
      <c r="F319" s="96"/>
      <c r="G319" s="96"/>
      <c r="H319" s="96"/>
      <c r="I319" s="96"/>
      <c r="J319" s="97"/>
      <c r="K319" s="96"/>
      <c r="L319" s="96"/>
      <c r="M319" s="96"/>
      <c r="N319" s="96"/>
      <c r="O319" s="96"/>
      <c r="P319" s="98"/>
      <c r="Q319" s="96"/>
      <c r="R319" s="96"/>
      <c r="S319" s="96"/>
      <c r="T319" s="96"/>
      <c r="U319" s="96"/>
      <c r="W319" s="143"/>
      <c r="X319" s="170"/>
      <c r="Y319" s="93"/>
      <c r="Z319" s="93"/>
      <c r="AA319" s="93"/>
      <c r="AB319" s="96"/>
      <c r="AC319" s="93"/>
      <c r="AD319" s="93"/>
      <c r="AE319" s="93"/>
      <c r="AF319" s="93"/>
      <c r="AG319" s="93"/>
      <c r="AH319" s="93"/>
      <c r="AI319" s="93"/>
      <c r="AJ319" s="93"/>
      <c r="AK319" s="96"/>
    </row>
    <row r="320" spans="1:37" ht="13.5" thickBot="1">
      <c r="A320" s="9" t="s">
        <v>4</v>
      </c>
      <c r="B320" s="410" t="s">
        <v>1</v>
      </c>
      <c r="C320" s="410"/>
      <c r="D320" s="102" t="s">
        <v>3</v>
      </c>
      <c r="E320" s="346" t="s">
        <v>79</v>
      </c>
      <c r="F320" s="411"/>
      <c r="G320" s="411"/>
      <c r="H320" s="411"/>
      <c r="I320" s="412"/>
      <c r="J320" s="175"/>
      <c r="K320" s="413" t="s">
        <v>79</v>
      </c>
      <c r="L320" s="347"/>
      <c r="M320" s="347"/>
      <c r="N320" s="347"/>
      <c r="O320" s="414"/>
      <c r="P320" s="175"/>
      <c r="Q320" s="413" t="s">
        <v>79</v>
      </c>
      <c r="R320" s="347"/>
      <c r="S320" s="347"/>
      <c r="T320" s="347"/>
      <c r="U320" s="348"/>
      <c r="W320" s="407" t="s">
        <v>78</v>
      </c>
      <c r="X320" s="408"/>
      <c r="Y320" s="408"/>
      <c r="Z320" s="408"/>
      <c r="AA320" s="408"/>
      <c r="AB320" s="408"/>
      <c r="AC320" s="408"/>
      <c r="AD320" s="408"/>
      <c r="AE320" s="408"/>
      <c r="AF320" s="408"/>
      <c r="AG320" s="408"/>
      <c r="AH320" s="408"/>
      <c r="AI320" s="408"/>
      <c r="AJ320" s="408"/>
      <c r="AK320" s="409"/>
    </row>
    <row r="321" spans="1:39" ht="12.75">
      <c r="A321" s="4" t="s">
        <v>5</v>
      </c>
      <c r="B321" s="387" t="s">
        <v>21</v>
      </c>
      <c r="C321" s="387"/>
      <c r="D321" s="17">
        <v>1</v>
      </c>
      <c r="E321" s="173"/>
      <c r="F321" s="174"/>
      <c r="G321" s="173"/>
      <c r="H321" s="174"/>
      <c r="I321" s="173"/>
      <c r="J321" s="148"/>
      <c r="K321" s="173"/>
      <c r="L321" s="174"/>
      <c r="M321" s="173"/>
      <c r="N321" s="174"/>
      <c r="O321" s="173"/>
      <c r="P321" s="148"/>
      <c r="Q321" s="173"/>
      <c r="R321" s="174"/>
      <c r="S321" s="173"/>
      <c r="T321" s="174"/>
      <c r="U321" s="173"/>
      <c r="W321" s="18">
        <f>+E321*$D321</f>
        <v>0</v>
      </c>
      <c r="X321" s="19">
        <f aca="true" t="shared" si="216" ref="X321:X336">+F321*$D321</f>
        <v>0</v>
      </c>
      <c r="Y321" s="20">
        <f aca="true" t="shared" si="217" ref="Y321:Y336">+G321*$D321</f>
        <v>0</v>
      </c>
      <c r="Z321" s="21">
        <f aca="true" t="shared" si="218" ref="Z321:Z336">+H321*$D321</f>
        <v>0</v>
      </c>
      <c r="AA321" s="22">
        <f aca="true" t="shared" si="219" ref="AA321:AA336">+I321*$D321</f>
        <v>0</v>
      </c>
      <c r="AB321" s="23">
        <f>+K321*$D321</f>
        <v>0</v>
      </c>
      <c r="AC321" s="24">
        <f aca="true" t="shared" si="220" ref="AC321:AC336">+L321*$D321</f>
        <v>0</v>
      </c>
      <c r="AD321" s="24">
        <f aca="true" t="shared" si="221" ref="AD321:AD336">+M321*$D321</f>
        <v>0</v>
      </c>
      <c r="AE321" s="24">
        <f aca="true" t="shared" si="222" ref="AE321:AE336">+N321*$D321</f>
        <v>0</v>
      </c>
      <c r="AF321" s="25">
        <f aca="true" t="shared" si="223" ref="AF321:AF336">+O321*$D321</f>
        <v>0</v>
      </c>
      <c r="AG321" s="68">
        <f>+Q321*$D321</f>
        <v>0</v>
      </c>
      <c r="AH321" s="69">
        <f aca="true" t="shared" si="224" ref="AH321:AH336">+R321*$D321</f>
        <v>0</v>
      </c>
      <c r="AI321" s="70">
        <f aca="true" t="shared" si="225" ref="AI321:AI336">+S321*$D321</f>
        <v>0</v>
      </c>
      <c r="AJ321" s="71">
        <f aca="true" t="shared" si="226" ref="AJ321:AJ336">+T321*$D321</f>
        <v>0</v>
      </c>
      <c r="AK321" s="72">
        <f aca="true" t="shared" si="227" ref="AK321:AK336">+U321*$D321</f>
        <v>0</v>
      </c>
      <c r="AM321" s="217"/>
    </row>
    <row r="322" spans="1:37" ht="12.75">
      <c r="A322" s="4" t="s">
        <v>6</v>
      </c>
      <c r="B322" s="387" t="s">
        <v>22</v>
      </c>
      <c r="C322" s="387"/>
      <c r="D322" s="17">
        <v>2</v>
      </c>
      <c r="E322" s="149"/>
      <c r="F322" s="150"/>
      <c r="G322" s="149"/>
      <c r="H322" s="150"/>
      <c r="I322" s="149"/>
      <c r="J322" s="148"/>
      <c r="K322" s="149"/>
      <c r="L322" s="150"/>
      <c r="M322" s="149"/>
      <c r="N322" s="150"/>
      <c r="O322" s="149"/>
      <c r="P322" s="148"/>
      <c r="Q322" s="149"/>
      <c r="R322" s="150"/>
      <c r="S322" s="149"/>
      <c r="T322" s="150"/>
      <c r="U322" s="149"/>
      <c r="W322" s="26">
        <f aca="true" t="shared" si="228" ref="W322:W336">+E322*$D322</f>
        <v>0</v>
      </c>
      <c r="X322" s="27">
        <f t="shared" si="216"/>
        <v>0</v>
      </c>
      <c r="Y322" s="28">
        <f t="shared" si="217"/>
        <v>0</v>
      </c>
      <c r="Z322" s="29">
        <f t="shared" si="218"/>
        <v>0</v>
      </c>
      <c r="AA322" s="30">
        <f t="shared" si="219"/>
        <v>0</v>
      </c>
      <c r="AB322" s="31">
        <f aca="true" t="shared" si="229" ref="AB322:AB336">+K322*$D322</f>
        <v>0</v>
      </c>
      <c r="AC322" s="32">
        <f t="shared" si="220"/>
        <v>0</v>
      </c>
      <c r="AD322" s="32">
        <f t="shared" si="221"/>
        <v>0</v>
      </c>
      <c r="AE322" s="32">
        <f t="shared" si="222"/>
        <v>0</v>
      </c>
      <c r="AF322" s="33">
        <f t="shared" si="223"/>
        <v>0</v>
      </c>
      <c r="AG322" s="73">
        <f aca="true" t="shared" si="230" ref="AG322:AG336">+Q322*$D322</f>
        <v>0</v>
      </c>
      <c r="AH322" s="74">
        <f t="shared" si="224"/>
        <v>0</v>
      </c>
      <c r="AI322" s="75">
        <f t="shared" si="225"/>
        <v>0</v>
      </c>
      <c r="AJ322" s="76">
        <f t="shared" si="226"/>
        <v>0</v>
      </c>
      <c r="AK322" s="77">
        <f t="shared" si="227"/>
        <v>0</v>
      </c>
    </row>
    <row r="323" spans="1:37" ht="12.75">
      <c r="A323" s="4" t="s">
        <v>7</v>
      </c>
      <c r="B323" s="387" t="s">
        <v>24</v>
      </c>
      <c r="C323" s="387"/>
      <c r="D323" s="17">
        <v>8</v>
      </c>
      <c r="E323" s="149"/>
      <c r="F323" s="150"/>
      <c r="G323" s="149"/>
      <c r="H323" s="150"/>
      <c r="I323" s="149"/>
      <c r="J323" s="148"/>
      <c r="K323" s="149"/>
      <c r="L323" s="150"/>
      <c r="M323" s="149"/>
      <c r="N323" s="150"/>
      <c r="O323" s="149"/>
      <c r="P323" s="148"/>
      <c r="Q323" s="149"/>
      <c r="R323" s="150"/>
      <c r="S323" s="149"/>
      <c r="T323" s="150"/>
      <c r="U323" s="149"/>
      <c r="W323" s="26">
        <f t="shared" si="228"/>
        <v>0</v>
      </c>
      <c r="X323" s="27">
        <f t="shared" si="216"/>
        <v>0</v>
      </c>
      <c r="Y323" s="28">
        <f t="shared" si="217"/>
        <v>0</v>
      </c>
      <c r="Z323" s="29">
        <f t="shared" si="218"/>
        <v>0</v>
      </c>
      <c r="AA323" s="30">
        <f t="shared" si="219"/>
        <v>0</v>
      </c>
      <c r="AB323" s="31">
        <f t="shared" si="229"/>
        <v>0</v>
      </c>
      <c r="AC323" s="32">
        <f t="shared" si="220"/>
        <v>0</v>
      </c>
      <c r="AD323" s="32">
        <f t="shared" si="221"/>
        <v>0</v>
      </c>
      <c r="AE323" s="32">
        <f t="shared" si="222"/>
        <v>0</v>
      </c>
      <c r="AF323" s="33">
        <f t="shared" si="223"/>
        <v>0</v>
      </c>
      <c r="AG323" s="73">
        <f t="shared" si="230"/>
        <v>0</v>
      </c>
      <c r="AH323" s="74">
        <f t="shared" si="224"/>
        <v>0</v>
      </c>
      <c r="AI323" s="75">
        <f t="shared" si="225"/>
        <v>0</v>
      </c>
      <c r="AJ323" s="76">
        <f t="shared" si="226"/>
        <v>0</v>
      </c>
      <c r="AK323" s="77">
        <f t="shared" si="227"/>
        <v>0</v>
      </c>
    </row>
    <row r="324" spans="1:37" ht="12.75">
      <c r="A324" s="4" t="s">
        <v>8</v>
      </c>
      <c r="B324" s="387" t="s">
        <v>25</v>
      </c>
      <c r="C324" s="387"/>
      <c r="D324" s="17">
        <v>6</v>
      </c>
      <c r="E324" s="149"/>
      <c r="F324" s="150"/>
      <c r="G324" s="149"/>
      <c r="H324" s="150"/>
      <c r="I324" s="149"/>
      <c r="J324" s="148"/>
      <c r="K324" s="149"/>
      <c r="L324" s="150"/>
      <c r="M324" s="149"/>
      <c r="N324" s="150"/>
      <c r="O324" s="149"/>
      <c r="P324" s="148"/>
      <c r="Q324" s="149"/>
      <c r="R324" s="150"/>
      <c r="S324" s="149"/>
      <c r="T324" s="150"/>
      <c r="U324" s="149"/>
      <c r="W324" s="26">
        <f t="shared" si="228"/>
        <v>0</v>
      </c>
      <c r="X324" s="27">
        <f t="shared" si="216"/>
        <v>0</v>
      </c>
      <c r="Y324" s="28">
        <f t="shared" si="217"/>
        <v>0</v>
      </c>
      <c r="Z324" s="29">
        <f t="shared" si="218"/>
        <v>0</v>
      </c>
      <c r="AA324" s="30">
        <f t="shared" si="219"/>
        <v>0</v>
      </c>
      <c r="AB324" s="31">
        <f t="shared" si="229"/>
        <v>0</v>
      </c>
      <c r="AC324" s="32">
        <f t="shared" si="220"/>
        <v>0</v>
      </c>
      <c r="AD324" s="32">
        <f t="shared" si="221"/>
        <v>0</v>
      </c>
      <c r="AE324" s="32">
        <f t="shared" si="222"/>
        <v>0</v>
      </c>
      <c r="AF324" s="33">
        <f t="shared" si="223"/>
        <v>0</v>
      </c>
      <c r="AG324" s="73">
        <f t="shared" si="230"/>
        <v>0</v>
      </c>
      <c r="AH324" s="74">
        <f t="shared" si="224"/>
        <v>0</v>
      </c>
      <c r="AI324" s="75">
        <f t="shared" si="225"/>
        <v>0</v>
      </c>
      <c r="AJ324" s="76">
        <f t="shared" si="226"/>
        <v>0</v>
      </c>
      <c r="AK324" s="77">
        <f t="shared" si="227"/>
        <v>0</v>
      </c>
    </row>
    <row r="325" spans="1:37" ht="12.75">
      <c r="A325" s="4" t="s">
        <v>9</v>
      </c>
      <c r="B325" s="387" t="s">
        <v>26</v>
      </c>
      <c r="C325" s="387"/>
      <c r="D325" s="17">
        <v>2</v>
      </c>
      <c r="E325" s="149"/>
      <c r="F325" s="150"/>
      <c r="G325" s="149"/>
      <c r="H325" s="150"/>
      <c r="I325" s="149"/>
      <c r="J325" s="148"/>
      <c r="K325" s="149"/>
      <c r="L325" s="150"/>
      <c r="M325" s="149"/>
      <c r="N325" s="150"/>
      <c r="O325" s="149"/>
      <c r="P325" s="148"/>
      <c r="Q325" s="149"/>
      <c r="R325" s="150"/>
      <c r="S325" s="149"/>
      <c r="T325" s="150"/>
      <c r="U325" s="149"/>
      <c r="W325" s="26">
        <f t="shared" si="228"/>
        <v>0</v>
      </c>
      <c r="X325" s="27">
        <f t="shared" si="216"/>
        <v>0</v>
      </c>
      <c r="Y325" s="28">
        <f t="shared" si="217"/>
        <v>0</v>
      </c>
      <c r="Z325" s="29">
        <f t="shared" si="218"/>
        <v>0</v>
      </c>
      <c r="AA325" s="30">
        <f t="shared" si="219"/>
        <v>0</v>
      </c>
      <c r="AB325" s="31">
        <f t="shared" si="229"/>
        <v>0</v>
      </c>
      <c r="AC325" s="32">
        <f t="shared" si="220"/>
        <v>0</v>
      </c>
      <c r="AD325" s="32">
        <f t="shared" si="221"/>
        <v>0</v>
      </c>
      <c r="AE325" s="32">
        <f t="shared" si="222"/>
        <v>0</v>
      </c>
      <c r="AF325" s="33">
        <f t="shared" si="223"/>
        <v>0</v>
      </c>
      <c r="AG325" s="73">
        <f t="shared" si="230"/>
        <v>0</v>
      </c>
      <c r="AH325" s="74">
        <f t="shared" si="224"/>
        <v>0</v>
      </c>
      <c r="AI325" s="75">
        <f t="shared" si="225"/>
        <v>0</v>
      </c>
      <c r="AJ325" s="76">
        <f t="shared" si="226"/>
        <v>0</v>
      </c>
      <c r="AK325" s="77">
        <f t="shared" si="227"/>
        <v>0</v>
      </c>
    </row>
    <row r="326" spans="1:37" ht="12.75">
      <c r="A326" s="4" t="s">
        <v>10</v>
      </c>
      <c r="B326" s="387" t="s">
        <v>27</v>
      </c>
      <c r="C326" s="387"/>
      <c r="D326" s="17">
        <v>6</v>
      </c>
      <c r="E326" s="149"/>
      <c r="F326" s="150"/>
      <c r="G326" s="149"/>
      <c r="H326" s="150"/>
      <c r="I326" s="149"/>
      <c r="J326" s="148"/>
      <c r="K326" s="149"/>
      <c r="L326" s="150"/>
      <c r="M326" s="149"/>
      <c r="N326" s="150"/>
      <c r="O326" s="149"/>
      <c r="P326" s="148"/>
      <c r="Q326" s="149"/>
      <c r="R326" s="150"/>
      <c r="S326" s="149"/>
      <c r="T326" s="150"/>
      <c r="U326" s="149"/>
      <c r="W326" s="26">
        <f t="shared" si="228"/>
        <v>0</v>
      </c>
      <c r="X326" s="27">
        <f t="shared" si="216"/>
        <v>0</v>
      </c>
      <c r="Y326" s="28">
        <f t="shared" si="217"/>
        <v>0</v>
      </c>
      <c r="Z326" s="29">
        <f t="shared" si="218"/>
        <v>0</v>
      </c>
      <c r="AA326" s="30">
        <f t="shared" si="219"/>
        <v>0</v>
      </c>
      <c r="AB326" s="31">
        <f t="shared" si="229"/>
        <v>0</v>
      </c>
      <c r="AC326" s="32">
        <f t="shared" si="220"/>
        <v>0</v>
      </c>
      <c r="AD326" s="32">
        <f t="shared" si="221"/>
        <v>0</v>
      </c>
      <c r="AE326" s="32">
        <f t="shared" si="222"/>
        <v>0</v>
      </c>
      <c r="AF326" s="33">
        <f t="shared" si="223"/>
        <v>0</v>
      </c>
      <c r="AG326" s="73">
        <f t="shared" si="230"/>
        <v>0</v>
      </c>
      <c r="AH326" s="74">
        <f t="shared" si="224"/>
        <v>0</v>
      </c>
      <c r="AI326" s="75">
        <f t="shared" si="225"/>
        <v>0</v>
      </c>
      <c r="AJ326" s="76">
        <f t="shared" si="226"/>
        <v>0</v>
      </c>
      <c r="AK326" s="77">
        <f t="shared" si="227"/>
        <v>0</v>
      </c>
    </row>
    <row r="327" spans="1:37" ht="12.75">
      <c r="A327" s="4" t="s">
        <v>11</v>
      </c>
      <c r="B327" s="387" t="s">
        <v>28</v>
      </c>
      <c r="C327" s="387"/>
      <c r="D327" s="17">
        <v>12</v>
      </c>
      <c r="E327" s="149"/>
      <c r="F327" s="150"/>
      <c r="G327" s="149"/>
      <c r="H327" s="150"/>
      <c r="I327" s="149"/>
      <c r="J327" s="148"/>
      <c r="K327" s="149"/>
      <c r="L327" s="150"/>
      <c r="M327" s="149"/>
      <c r="N327" s="150"/>
      <c r="O327" s="149"/>
      <c r="P327" s="148"/>
      <c r="Q327" s="149"/>
      <c r="R327" s="150"/>
      <c r="S327" s="149"/>
      <c r="T327" s="150"/>
      <c r="U327" s="149"/>
      <c r="W327" s="26">
        <f t="shared" si="228"/>
        <v>0</v>
      </c>
      <c r="X327" s="27">
        <f t="shared" si="216"/>
        <v>0</v>
      </c>
      <c r="Y327" s="28">
        <f t="shared" si="217"/>
        <v>0</v>
      </c>
      <c r="Z327" s="29">
        <f t="shared" si="218"/>
        <v>0</v>
      </c>
      <c r="AA327" s="30">
        <f t="shared" si="219"/>
        <v>0</v>
      </c>
      <c r="AB327" s="31">
        <f t="shared" si="229"/>
        <v>0</v>
      </c>
      <c r="AC327" s="32">
        <f t="shared" si="220"/>
        <v>0</v>
      </c>
      <c r="AD327" s="32">
        <f t="shared" si="221"/>
        <v>0</v>
      </c>
      <c r="AE327" s="32">
        <f t="shared" si="222"/>
        <v>0</v>
      </c>
      <c r="AF327" s="33">
        <f t="shared" si="223"/>
        <v>0</v>
      </c>
      <c r="AG327" s="73">
        <f t="shared" si="230"/>
        <v>0</v>
      </c>
      <c r="AH327" s="74">
        <f t="shared" si="224"/>
        <v>0</v>
      </c>
      <c r="AI327" s="75">
        <f t="shared" si="225"/>
        <v>0</v>
      </c>
      <c r="AJ327" s="76">
        <f t="shared" si="226"/>
        <v>0</v>
      </c>
      <c r="AK327" s="77">
        <f t="shared" si="227"/>
        <v>0</v>
      </c>
    </row>
    <row r="328" spans="1:37" ht="12.75">
      <c r="A328" s="4" t="s">
        <v>12</v>
      </c>
      <c r="B328" s="387" t="s">
        <v>29</v>
      </c>
      <c r="C328" s="387"/>
      <c r="D328" s="17">
        <v>12</v>
      </c>
      <c r="E328" s="149"/>
      <c r="F328" s="150"/>
      <c r="G328" s="149"/>
      <c r="H328" s="150"/>
      <c r="I328" s="149"/>
      <c r="J328" s="148"/>
      <c r="K328" s="149"/>
      <c r="L328" s="150"/>
      <c r="M328" s="149"/>
      <c r="N328" s="150"/>
      <c r="O328" s="149"/>
      <c r="P328" s="148"/>
      <c r="Q328" s="149"/>
      <c r="R328" s="150"/>
      <c r="S328" s="149"/>
      <c r="T328" s="150"/>
      <c r="U328" s="149"/>
      <c r="W328" s="26">
        <f t="shared" si="228"/>
        <v>0</v>
      </c>
      <c r="X328" s="27">
        <f t="shared" si="216"/>
        <v>0</v>
      </c>
      <c r="Y328" s="28">
        <f t="shared" si="217"/>
        <v>0</v>
      </c>
      <c r="Z328" s="29">
        <f t="shared" si="218"/>
        <v>0</v>
      </c>
      <c r="AA328" s="30">
        <f t="shared" si="219"/>
        <v>0</v>
      </c>
      <c r="AB328" s="31">
        <f t="shared" si="229"/>
        <v>0</v>
      </c>
      <c r="AC328" s="32">
        <f t="shared" si="220"/>
        <v>0</v>
      </c>
      <c r="AD328" s="32">
        <f t="shared" si="221"/>
        <v>0</v>
      </c>
      <c r="AE328" s="32">
        <f t="shared" si="222"/>
        <v>0</v>
      </c>
      <c r="AF328" s="33">
        <f t="shared" si="223"/>
        <v>0</v>
      </c>
      <c r="AG328" s="73">
        <f t="shared" si="230"/>
        <v>0</v>
      </c>
      <c r="AH328" s="74">
        <f t="shared" si="224"/>
        <v>0</v>
      </c>
      <c r="AI328" s="75">
        <f t="shared" si="225"/>
        <v>0</v>
      </c>
      <c r="AJ328" s="76">
        <f t="shared" si="226"/>
        <v>0</v>
      </c>
      <c r="AK328" s="77">
        <f t="shared" si="227"/>
        <v>0</v>
      </c>
    </row>
    <row r="329" spans="1:39" ht="12.75">
      <c r="A329" s="4" t="s">
        <v>13</v>
      </c>
      <c r="B329" s="387" t="s">
        <v>30</v>
      </c>
      <c r="C329" s="387"/>
      <c r="D329" s="17">
        <v>14</v>
      </c>
      <c r="E329" s="149"/>
      <c r="F329" s="150"/>
      <c r="G329" s="149"/>
      <c r="H329" s="150"/>
      <c r="I329" s="149"/>
      <c r="J329" s="148"/>
      <c r="K329" s="149"/>
      <c r="L329" s="150"/>
      <c r="M329" s="149"/>
      <c r="N329" s="150"/>
      <c r="O329" s="149"/>
      <c r="P329" s="148"/>
      <c r="Q329" s="149"/>
      <c r="R329" s="150"/>
      <c r="S329" s="149"/>
      <c r="T329" s="150"/>
      <c r="U329" s="149"/>
      <c r="W329" s="26">
        <f t="shared" si="228"/>
        <v>0</v>
      </c>
      <c r="X329" s="27">
        <f t="shared" si="216"/>
        <v>0</v>
      </c>
      <c r="Y329" s="28">
        <f t="shared" si="217"/>
        <v>0</v>
      </c>
      <c r="Z329" s="29">
        <f t="shared" si="218"/>
        <v>0</v>
      </c>
      <c r="AA329" s="30">
        <f t="shared" si="219"/>
        <v>0</v>
      </c>
      <c r="AB329" s="31">
        <f t="shared" si="229"/>
        <v>0</v>
      </c>
      <c r="AC329" s="32">
        <f t="shared" si="220"/>
        <v>0</v>
      </c>
      <c r="AD329" s="32">
        <f t="shared" si="221"/>
        <v>0</v>
      </c>
      <c r="AE329" s="32">
        <f t="shared" si="222"/>
        <v>0</v>
      </c>
      <c r="AF329" s="33">
        <f t="shared" si="223"/>
        <v>0</v>
      </c>
      <c r="AG329" s="73">
        <f t="shared" si="230"/>
        <v>0</v>
      </c>
      <c r="AH329" s="74">
        <f t="shared" si="224"/>
        <v>0</v>
      </c>
      <c r="AI329" s="75">
        <f t="shared" si="225"/>
        <v>0</v>
      </c>
      <c r="AJ329" s="76">
        <f t="shared" si="226"/>
        <v>0</v>
      </c>
      <c r="AK329" s="77">
        <f t="shared" si="227"/>
        <v>0</v>
      </c>
      <c r="AM329" s="135"/>
    </row>
    <row r="330" spans="1:39" ht="12.75">
      <c r="A330" s="4" t="s">
        <v>14</v>
      </c>
      <c r="B330" s="387" t="s">
        <v>23</v>
      </c>
      <c r="C330" s="387"/>
      <c r="D330" s="17">
        <v>7</v>
      </c>
      <c r="E330" s="149"/>
      <c r="F330" s="150"/>
      <c r="G330" s="149"/>
      <c r="H330" s="150"/>
      <c r="I330" s="149"/>
      <c r="J330" s="148"/>
      <c r="K330" s="149"/>
      <c r="L330" s="150"/>
      <c r="M330" s="149"/>
      <c r="N330" s="150"/>
      <c r="O330" s="149"/>
      <c r="P330" s="148"/>
      <c r="Q330" s="149"/>
      <c r="R330" s="150"/>
      <c r="S330" s="149"/>
      <c r="T330" s="150"/>
      <c r="U330" s="149"/>
      <c r="W330" s="26">
        <f t="shared" si="228"/>
        <v>0</v>
      </c>
      <c r="X330" s="27">
        <f t="shared" si="216"/>
        <v>0</v>
      </c>
      <c r="Y330" s="28">
        <f t="shared" si="217"/>
        <v>0</v>
      </c>
      <c r="Z330" s="29">
        <f t="shared" si="218"/>
        <v>0</v>
      </c>
      <c r="AA330" s="30">
        <f t="shared" si="219"/>
        <v>0</v>
      </c>
      <c r="AB330" s="31">
        <f t="shared" si="229"/>
        <v>0</v>
      </c>
      <c r="AC330" s="32">
        <f t="shared" si="220"/>
        <v>0</v>
      </c>
      <c r="AD330" s="32">
        <f t="shared" si="221"/>
        <v>0</v>
      </c>
      <c r="AE330" s="32">
        <f t="shared" si="222"/>
        <v>0</v>
      </c>
      <c r="AF330" s="33">
        <f t="shared" si="223"/>
        <v>0</v>
      </c>
      <c r="AG330" s="73">
        <f t="shared" si="230"/>
        <v>0</v>
      </c>
      <c r="AH330" s="74">
        <f t="shared" si="224"/>
        <v>0</v>
      </c>
      <c r="AI330" s="75">
        <f t="shared" si="225"/>
        <v>0</v>
      </c>
      <c r="AJ330" s="76">
        <f t="shared" si="226"/>
        <v>0</v>
      </c>
      <c r="AK330" s="77">
        <f t="shared" si="227"/>
        <v>0</v>
      </c>
      <c r="AM330" s="135"/>
    </row>
    <row r="331" spans="1:39" ht="12.75">
      <c r="A331" s="4" t="s">
        <v>15</v>
      </c>
      <c r="B331" s="387" t="s">
        <v>31</v>
      </c>
      <c r="C331" s="387"/>
      <c r="D331" s="17">
        <v>18</v>
      </c>
      <c r="E331" s="149"/>
      <c r="F331" s="150"/>
      <c r="G331" s="149"/>
      <c r="H331" s="150"/>
      <c r="I331" s="149"/>
      <c r="J331" s="148"/>
      <c r="K331" s="149"/>
      <c r="L331" s="150"/>
      <c r="M331" s="149"/>
      <c r="N331" s="150"/>
      <c r="O331" s="149"/>
      <c r="P331" s="148"/>
      <c r="Q331" s="149"/>
      <c r="R331" s="150"/>
      <c r="S331" s="149"/>
      <c r="T331" s="150"/>
      <c r="U331" s="149"/>
      <c r="W331" s="26">
        <f t="shared" si="228"/>
        <v>0</v>
      </c>
      <c r="X331" s="27">
        <f t="shared" si="216"/>
        <v>0</v>
      </c>
      <c r="Y331" s="28">
        <f t="shared" si="217"/>
        <v>0</v>
      </c>
      <c r="Z331" s="29">
        <f t="shared" si="218"/>
        <v>0</v>
      </c>
      <c r="AA331" s="30">
        <f t="shared" si="219"/>
        <v>0</v>
      </c>
      <c r="AB331" s="31">
        <f t="shared" si="229"/>
        <v>0</v>
      </c>
      <c r="AC331" s="32">
        <f t="shared" si="220"/>
        <v>0</v>
      </c>
      <c r="AD331" s="32">
        <f t="shared" si="221"/>
        <v>0</v>
      </c>
      <c r="AE331" s="32">
        <f t="shared" si="222"/>
        <v>0</v>
      </c>
      <c r="AF331" s="33">
        <f t="shared" si="223"/>
        <v>0</v>
      </c>
      <c r="AG331" s="73">
        <f t="shared" si="230"/>
        <v>0</v>
      </c>
      <c r="AH331" s="74">
        <f t="shared" si="224"/>
        <v>0</v>
      </c>
      <c r="AI331" s="75">
        <f t="shared" si="225"/>
        <v>0</v>
      </c>
      <c r="AJ331" s="76">
        <f t="shared" si="226"/>
        <v>0</v>
      </c>
      <c r="AK331" s="77">
        <f t="shared" si="227"/>
        <v>0</v>
      </c>
      <c r="AM331" s="135"/>
    </row>
    <row r="332" spans="1:39" ht="12.75">
      <c r="A332" s="4" t="s">
        <v>16</v>
      </c>
      <c r="B332" s="387" t="s">
        <v>32</v>
      </c>
      <c r="C332" s="387"/>
      <c r="D332" s="17">
        <v>10</v>
      </c>
      <c r="E332" s="149"/>
      <c r="F332" s="150"/>
      <c r="G332" s="149"/>
      <c r="H332" s="150"/>
      <c r="I332" s="149"/>
      <c r="J332" s="148"/>
      <c r="K332" s="149"/>
      <c r="L332" s="150"/>
      <c r="M332" s="149"/>
      <c r="N332" s="150"/>
      <c r="O332" s="149"/>
      <c r="P332" s="148"/>
      <c r="Q332" s="149"/>
      <c r="R332" s="150"/>
      <c r="S332" s="149"/>
      <c r="T332" s="150"/>
      <c r="U332" s="149"/>
      <c r="W332" s="26">
        <f t="shared" si="228"/>
        <v>0</v>
      </c>
      <c r="X332" s="27">
        <f t="shared" si="216"/>
        <v>0</v>
      </c>
      <c r="Y332" s="28">
        <f t="shared" si="217"/>
        <v>0</v>
      </c>
      <c r="Z332" s="29">
        <f t="shared" si="218"/>
        <v>0</v>
      </c>
      <c r="AA332" s="30">
        <f t="shared" si="219"/>
        <v>0</v>
      </c>
      <c r="AB332" s="31">
        <f t="shared" si="229"/>
        <v>0</v>
      </c>
      <c r="AC332" s="32">
        <f t="shared" si="220"/>
        <v>0</v>
      </c>
      <c r="AD332" s="32">
        <f t="shared" si="221"/>
        <v>0</v>
      </c>
      <c r="AE332" s="32">
        <f t="shared" si="222"/>
        <v>0</v>
      </c>
      <c r="AF332" s="33">
        <f t="shared" si="223"/>
        <v>0</v>
      </c>
      <c r="AG332" s="73">
        <f t="shared" si="230"/>
        <v>0</v>
      </c>
      <c r="AH332" s="74">
        <f t="shared" si="224"/>
        <v>0</v>
      </c>
      <c r="AI332" s="75">
        <f t="shared" si="225"/>
        <v>0</v>
      </c>
      <c r="AJ332" s="76">
        <f t="shared" si="226"/>
        <v>0</v>
      </c>
      <c r="AK332" s="77">
        <f t="shared" si="227"/>
        <v>0</v>
      </c>
      <c r="AM332" s="135"/>
    </row>
    <row r="333" spans="1:39" ht="12.75">
      <c r="A333" s="4" t="s">
        <v>17</v>
      </c>
      <c r="B333" s="387" t="s">
        <v>33</v>
      </c>
      <c r="C333" s="387"/>
      <c r="D333" s="17">
        <v>10</v>
      </c>
      <c r="E333" s="149"/>
      <c r="F333" s="150"/>
      <c r="G333" s="149"/>
      <c r="H333" s="150"/>
      <c r="I333" s="149"/>
      <c r="J333" s="148"/>
      <c r="K333" s="149"/>
      <c r="L333" s="150"/>
      <c r="M333" s="149"/>
      <c r="N333" s="150"/>
      <c r="O333" s="149"/>
      <c r="P333" s="148"/>
      <c r="Q333" s="149"/>
      <c r="R333" s="150"/>
      <c r="S333" s="149"/>
      <c r="T333" s="150"/>
      <c r="U333" s="149"/>
      <c r="W333" s="26">
        <f t="shared" si="228"/>
        <v>0</v>
      </c>
      <c r="X333" s="27">
        <f t="shared" si="216"/>
        <v>0</v>
      </c>
      <c r="Y333" s="28">
        <f t="shared" si="217"/>
        <v>0</v>
      </c>
      <c r="Z333" s="29">
        <f t="shared" si="218"/>
        <v>0</v>
      </c>
      <c r="AA333" s="30">
        <f t="shared" si="219"/>
        <v>0</v>
      </c>
      <c r="AB333" s="31">
        <f t="shared" si="229"/>
        <v>0</v>
      </c>
      <c r="AC333" s="32">
        <f t="shared" si="220"/>
        <v>0</v>
      </c>
      <c r="AD333" s="32">
        <f t="shared" si="221"/>
        <v>0</v>
      </c>
      <c r="AE333" s="32">
        <f t="shared" si="222"/>
        <v>0</v>
      </c>
      <c r="AF333" s="33">
        <f t="shared" si="223"/>
        <v>0</v>
      </c>
      <c r="AG333" s="73">
        <f t="shared" si="230"/>
        <v>0</v>
      </c>
      <c r="AH333" s="74">
        <f t="shared" si="224"/>
        <v>0</v>
      </c>
      <c r="AI333" s="75">
        <f t="shared" si="225"/>
        <v>0</v>
      </c>
      <c r="AJ333" s="76">
        <f t="shared" si="226"/>
        <v>0</v>
      </c>
      <c r="AK333" s="77">
        <f t="shared" si="227"/>
        <v>0</v>
      </c>
      <c r="AM333" s="135"/>
    </row>
    <row r="334" spans="1:37" ht="12.75">
      <c r="A334" s="4" t="s">
        <v>18</v>
      </c>
      <c r="B334" s="387" t="s">
        <v>34</v>
      </c>
      <c r="C334" s="387"/>
      <c r="D334" s="17">
        <v>10</v>
      </c>
      <c r="E334" s="149"/>
      <c r="F334" s="150"/>
      <c r="G334" s="149"/>
      <c r="H334" s="150"/>
      <c r="I334" s="149"/>
      <c r="J334" s="148"/>
      <c r="K334" s="149"/>
      <c r="L334" s="150"/>
      <c r="M334" s="149"/>
      <c r="N334" s="150"/>
      <c r="O334" s="149"/>
      <c r="P334" s="148"/>
      <c r="Q334" s="149"/>
      <c r="R334" s="150"/>
      <c r="S334" s="149"/>
      <c r="T334" s="150"/>
      <c r="U334" s="149"/>
      <c r="W334" s="26">
        <f t="shared" si="228"/>
        <v>0</v>
      </c>
      <c r="X334" s="27">
        <f t="shared" si="216"/>
        <v>0</v>
      </c>
      <c r="Y334" s="28">
        <f t="shared" si="217"/>
        <v>0</v>
      </c>
      <c r="Z334" s="29">
        <f t="shared" si="218"/>
        <v>0</v>
      </c>
      <c r="AA334" s="30">
        <f t="shared" si="219"/>
        <v>0</v>
      </c>
      <c r="AB334" s="31">
        <f t="shared" si="229"/>
        <v>0</v>
      </c>
      <c r="AC334" s="32">
        <f t="shared" si="220"/>
        <v>0</v>
      </c>
      <c r="AD334" s="32">
        <f t="shared" si="221"/>
        <v>0</v>
      </c>
      <c r="AE334" s="32">
        <f t="shared" si="222"/>
        <v>0</v>
      </c>
      <c r="AF334" s="33">
        <f t="shared" si="223"/>
        <v>0</v>
      </c>
      <c r="AG334" s="73">
        <f t="shared" si="230"/>
        <v>0</v>
      </c>
      <c r="AH334" s="74">
        <f t="shared" si="224"/>
        <v>0</v>
      </c>
      <c r="AI334" s="75">
        <f t="shared" si="225"/>
        <v>0</v>
      </c>
      <c r="AJ334" s="76">
        <f t="shared" si="226"/>
        <v>0</v>
      </c>
      <c r="AK334" s="77">
        <f t="shared" si="227"/>
        <v>0</v>
      </c>
    </row>
    <row r="335" spans="1:39" ht="12.75">
      <c r="A335" s="4" t="s">
        <v>19</v>
      </c>
      <c r="B335" s="387" t="s">
        <v>35</v>
      </c>
      <c r="C335" s="387"/>
      <c r="D335" s="17">
        <v>8</v>
      </c>
      <c r="E335" s="149"/>
      <c r="F335" s="150"/>
      <c r="G335" s="149"/>
      <c r="H335" s="150"/>
      <c r="I335" s="149"/>
      <c r="J335" s="148"/>
      <c r="K335" s="149"/>
      <c r="L335" s="150"/>
      <c r="M335" s="149"/>
      <c r="N335" s="150"/>
      <c r="O335" s="149"/>
      <c r="P335" s="148"/>
      <c r="Q335" s="149"/>
      <c r="R335" s="150"/>
      <c r="S335" s="149"/>
      <c r="T335" s="150"/>
      <c r="U335" s="149"/>
      <c r="W335" s="26">
        <f t="shared" si="228"/>
        <v>0</v>
      </c>
      <c r="X335" s="27">
        <f t="shared" si="216"/>
        <v>0</v>
      </c>
      <c r="Y335" s="28">
        <f t="shared" si="217"/>
        <v>0</v>
      </c>
      <c r="Z335" s="29">
        <f t="shared" si="218"/>
        <v>0</v>
      </c>
      <c r="AA335" s="30">
        <f t="shared" si="219"/>
        <v>0</v>
      </c>
      <c r="AB335" s="31">
        <f t="shared" si="229"/>
        <v>0</v>
      </c>
      <c r="AC335" s="32">
        <f t="shared" si="220"/>
        <v>0</v>
      </c>
      <c r="AD335" s="32">
        <f t="shared" si="221"/>
        <v>0</v>
      </c>
      <c r="AE335" s="32">
        <f t="shared" si="222"/>
        <v>0</v>
      </c>
      <c r="AF335" s="33">
        <f t="shared" si="223"/>
        <v>0</v>
      </c>
      <c r="AG335" s="73">
        <f t="shared" si="230"/>
        <v>0</v>
      </c>
      <c r="AH335" s="74">
        <f t="shared" si="224"/>
        <v>0</v>
      </c>
      <c r="AI335" s="75">
        <f t="shared" si="225"/>
        <v>0</v>
      </c>
      <c r="AJ335" s="76">
        <f t="shared" si="226"/>
        <v>0</v>
      </c>
      <c r="AK335" s="77">
        <f t="shared" si="227"/>
        <v>0</v>
      </c>
      <c r="AM335" s="135"/>
    </row>
    <row r="336" spans="1:39" ht="13.5" thickBot="1">
      <c r="A336" s="4" t="s">
        <v>20</v>
      </c>
      <c r="B336" s="387" t="s">
        <v>36</v>
      </c>
      <c r="C336" s="387"/>
      <c r="D336" s="17">
        <v>5</v>
      </c>
      <c r="E336" s="149"/>
      <c r="F336" s="150"/>
      <c r="G336" s="149"/>
      <c r="H336" s="150"/>
      <c r="I336" s="149"/>
      <c r="J336" s="148"/>
      <c r="K336" s="149"/>
      <c r="L336" s="150"/>
      <c r="M336" s="149"/>
      <c r="N336" s="150"/>
      <c r="O336" s="149"/>
      <c r="P336" s="148"/>
      <c r="Q336" s="149"/>
      <c r="R336" s="150"/>
      <c r="S336" s="149"/>
      <c r="T336" s="150"/>
      <c r="U336" s="149"/>
      <c r="W336" s="34">
        <f t="shared" si="228"/>
        <v>0</v>
      </c>
      <c r="X336" s="35">
        <f t="shared" si="216"/>
        <v>0</v>
      </c>
      <c r="Y336" s="36">
        <f t="shared" si="217"/>
        <v>0</v>
      </c>
      <c r="Z336" s="37">
        <f t="shared" si="218"/>
        <v>0</v>
      </c>
      <c r="AA336" s="38">
        <f t="shared" si="219"/>
        <v>0</v>
      </c>
      <c r="AB336" s="39">
        <f t="shared" si="229"/>
        <v>0</v>
      </c>
      <c r="AC336" s="40">
        <f t="shared" si="220"/>
        <v>0</v>
      </c>
      <c r="AD336" s="40">
        <f t="shared" si="221"/>
        <v>0</v>
      </c>
      <c r="AE336" s="40">
        <f t="shared" si="222"/>
        <v>0</v>
      </c>
      <c r="AF336" s="41">
        <f t="shared" si="223"/>
        <v>0</v>
      </c>
      <c r="AG336" s="78">
        <f t="shared" si="230"/>
        <v>0</v>
      </c>
      <c r="AH336" s="79">
        <f t="shared" si="224"/>
        <v>0</v>
      </c>
      <c r="AI336" s="80">
        <f t="shared" si="225"/>
        <v>0</v>
      </c>
      <c r="AJ336" s="81">
        <f t="shared" si="226"/>
        <v>0</v>
      </c>
      <c r="AK336" s="82">
        <f t="shared" si="227"/>
        <v>0</v>
      </c>
      <c r="AM336" s="135"/>
    </row>
    <row r="337" spans="1:37" ht="13.5" thickBot="1">
      <c r="A337" s="404"/>
      <c r="B337" s="405"/>
      <c r="C337" s="405"/>
      <c r="D337" s="406"/>
      <c r="E337" s="134" t="str">
        <f>IF(E321&gt;10,"ERROR",IF(E322&gt;10,"ERROR",IF(E323&gt;10,"ERROR",IF(E324&gt;10,"ERROR",IF(E325&gt;10,"ERROR",IF(E326&gt;10,"ERROR",IF(E327&gt;10,"ERROR",IF(E328&gt;10,"ERROR"," "))))))))</f>
        <v> </v>
      </c>
      <c r="F337" s="134" t="str">
        <f>IF(F321&gt;10,"ERROR",IF(F322&gt;10,"ERROR",IF(F323&gt;10,"ERROR",IF(F324&gt;10,"ERROR",IF(F325&gt;10,"ERROR",IF(F326&gt;10,"ERROR",IF(F327&gt;10,"ERROR",IF(F328&gt;10,"ERROR"," "))))))))</f>
        <v> </v>
      </c>
      <c r="G337" s="134" t="str">
        <f>IF(G321&gt;10,"ERROR",IF(G322&gt;10,"ERROR",IF(G323&gt;10,"ERROR",IF(G324&gt;10,"ERROR",IF(G325&gt;10,"ERROR",IF(G326&gt;10,"ERROR",IF(G327&gt;10,"ERROR",IF(G328&gt;10,"ERROR"," "))))))))</f>
        <v> </v>
      </c>
      <c r="H337" s="134" t="str">
        <f>IF(H321&gt;10,"ERROR",IF(H322&gt;10,"ERROR",IF(H323&gt;10,"ERROR",IF(H324&gt;10,"ERROR",IF(H325&gt;10,"ERROR",IF(H326&gt;10,"ERROR",IF(H327&gt;10,"ERROR",IF(H328&gt;10,"ERROR"," "))))))))</f>
        <v> </v>
      </c>
      <c r="I337" s="134" t="str">
        <f>IF(I321&gt;10,"ERROR",IF(I322&gt;10,"ERROR",IF(I323&gt;10,"ERROR",IF(I324&gt;10,"ERROR",IF(I325&gt;10,"ERROR",IF(I326&gt;10,"ERROR",IF(I327&gt;10,"ERROR",IF(I328&gt;10,"ERROR"," "))))))))</f>
        <v> </v>
      </c>
      <c r="K337" s="134" t="str">
        <f>IF(K321&gt;10,"ERROR",IF(K322&gt;10,"ERROR",IF(K323&gt;10,"ERROR",IF(K324&gt;10,"ERROR",IF(K325&gt;10,"ERROR",IF(K326&gt;10,"ERROR",IF(K327&gt;10,"ERROR",IF(K328&gt;10,"ERROR"," "))))))))</f>
        <v> </v>
      </c>
      <c r="L337" s="134" t="str">
        <f>IF(L321&gt;10,"ERROR",IF(L322&gt;10,"ERROR",IF(L323&gt;10,"ERROR",IF(L324&gt;10,"ERROR",IF(L325&gt;10,"ERROR",IF(L326&gt;10,"ERROR",IF(L327&gt;10,"ERROR",IF(L328&gt;10,"ERROR"," "))))))))</f>
        <v> </v>
      </c>
      <c r="M337" s="134" t="str">
        <f>IF(M321&gt;10,"ERROR",IF(M322&gt;10,"ERROR",IF(M323&gt;10,"ERROR",IF(M324&gt;10,"ERROR",IF(M325&gt;10,"ERROR",IF(M326&gt;10,"ERROR",IF(M327&gt;10,"ERROR",IF(M328&gt;10,"ERROR"," "))))))))</f>
        <v> </v>
      </c>
      <c r="N337" s="134" t="str">
        <f>IF(N321&gt;10,"ERROR",IF(N322&gt;10,"ERROR",IF(N323&gt;10,"ERROR",IF(N324&gt;10,"ERROR",IF(N325&gt;10,"ERROR",IF(N326&gt;10,"ERROR",IF(N327&gt;10,"ERROR",IF(N328&gt;10,"ERROR"," "))))))))</f>
        <v> </v>
      </c>
      <c r="O337" s="134" t="str">
        <f>IF(O321&gt;10,"ERROR",IF(O322&gt;10,"ERROR",IF(O323&gt;10,"ERROR",IF(O324&gt;10,"ERROR",IF(O325&gt;10,"ERROR",IF(O326&gt;10,"ERROR",IF(O327&gt;10,"ERROR",IF(O328&gt;10,"ERROR"," "))))))))</f>
        <v> </v>
      </c>
      <c r="Q337" s="134" t="str">
        <f>IF(Q321&gt;10,"ERROR",IF(Q322&gt;10,"ERROR",IF(Q323&gt;10,"ERROR",IF(Q324&gt;10,"ERROR",IF(Q325&gt;10,"ERROR",IF(Q326&gt;10,"ERROR",IF(Q327&gt;10,"ERROR",IF(Q328&gt;10,"ERROR"," "))))))))</f>
        <v> </v>
      </c>
      <c r="R337" s="134" t="str">
        <f>IF(R321&gt;10,"ERROR",IF(R322&gt;10,"ERROR",IF(R323&gt;10,"ERROR",IF(R324&gt;10,"ERROR",IF(R325&gt;10,"ERROR",IF(R326&gt;10,"ERROR",IF(R327&gt;10,"ERROR",IF(R328&gt;10,"ERROR"," "))))))))</f>
        <v> </v>
      </c>
      <c r="S337" s="134" t="str">
        <f>IF(S321&gt;10,"ERROR",IF(S322&gt;10,"ERROR",IF(S323&gt;10,"ERROR",IF(S324&gt;10,"ERROR",IF(S325&gt;10,"ERROR",IF(S326&gt;10,"ERROR",IF(S327&gt;10,"ERROR",IF(S328&gt;10,"ERROR"," "))))))))</f>
        <v> </v>
      </c>
      <c r="T337" s="134" t="str">
        <f>IF(T321&gt;10,"ERROR",IF(T322&gt;10,"ERROR",IF(T323&gt;10,"ERROR",IF(T324&gt;10,"ERROR",IF(T325&gt;10,"ERROR",IF(T326&gt;10,"ERROR",IF(T327&gt;10,"ERROR",IF(T328&gt;10,"ERROR"," "))))))))</f>
        <v> </v>
      </c>
      <c r="U337" s="134" t="str">
        <f>IF(U321&gt;10,"ERROR",IF(U322&gt;10,"ERROR",IF(U323&gt;10,"ERROR",IF(U324&gt;10,"ERROR",IF(U325&gt;10,"ERROR",IF(U326&gt;10,"ERROR",IF(U327&gt;10,"ERROR",IF(U328&gt;10,"ERROR"," "))))))))</f>
        <v> </v>
      </c>
      <c r="W337" s="42">
        <f aca="true" t="shared" si="231" ref="W337:AK337">SUM(W321:W336)</f>
        <v>0</v>
      </c>
      <c r="X337" s="43">
        <f t="shared" si="231"/>
        <v>0</v>
      </c>
      <c r="Y337" s="43">
        <f t="shared" si="231"/>
        <v>0</v>
      </c>
      <c r="Z337" s="43">
        <f t="shared" si="231"/>
        <v>0</v>
      </c>
      <c r="AA337" s="44">
        <f t="shared" si="231"/>
        <v>0</v>
      </c>
      <c r="AB337" s="42">
        <f t="shared" si="231"/>
        <v>0</v>
      </c>
      <c r="AC337" s="43">
        <f t="shared" si="231"/>
        <v>0</v>
      </c>
      <c r="AD337" s="43">
        <f t="shared" si="231"/>
        <v>0</v>
      </c>
      <c r="AE337" s="43">
        <f t="shared" si="231"/>
        <v>0</v>
      </c>
      <c r="AF337" s="44">
        <f t="shared" si="231"/>
        <v>0</v>
      </c>
      <c r="AG337" s="45">
        <f t="shared" si="231"/>
        <v>0</v>
      </c>
      <c r="AH337" s="46">
        <f t="shared" si="231"/>
        <v>0</v>
      </c>
      <c r="AI337" s="46">
        <f t="shared" si="231"/>
        <v>0</v>
      </c>
      <c r="AJ337" s="46">
        <f t="shared" si="231"/>
        <v>0</v>
      </c>
      <c r="AK337" s="47">
        <f t="shared" si="231"/>
        <v>0</v>
      </c>
    </row>
    <row r="338" spans="8:39" ht="12.75">
      <c r="H338" s="135"/>
      <c r="I338" s="135"/>
      <c r="W338" s="49" t="s">
        <v>96</v>
      </c>
      <c r="X338" s="50"/>
      <c r="Y338" s="50"/>
      <c r="Z338" s="50"/>
      <c r="AA338" s="164">
        <f>IF($C$5=3,(+SUM(W337+X337+Y337)/3),"0")</f>
        <v>0</v>
      </c>
      <c r="AB338" s="49" t="s">
        <v>103</v>
      </c>
      <c r="AC338" s="50"/>
      <c r="AD338" s="50"/>
      <c r="AE338" s="50"/>
      <c r="AF338" s="164">
        <f>IF($C$5=3,(+SUM(AB337+AC337+AD337)/3),"0")</f>
        <v>0</v>
      </c>
      <c r="AG338" s="49" t="s">
        <v>105</v>
      </c>
      <c r="AH338" s="50"/>
      <c r="AI338" s="50"/>
      <c r="AJ338" s="50"/>
      <c r="AK338" s="164">
        <f>IF($C$5=3,(+SUM(AG337+AH337+AI337)/3),"0")</f>
        <v>0</v>
      </c>
      <c r="AM338" s="135"/>
    </row>
    <row r="339" spans="3:39" ht="13.5" thickBot="1">
      <c r="C339" s="56"/>
      <c r="W339" s="51" t="s">
        <v>97</v>
      </c>
      <c r="X339" s="52"/>
      <c r="Y339" s="52"/>
      <c r="Z339" s="52"/>
      <c r="AA339" s="165" t="str">
        <f>IF($C$5=5,(+SUM(W337+X337+Y337+Z337+AA337)/5),"0")</f>
        <v>0</v>
      </c>
      <c r="AB339" s="51" t="s">
        <v>104</v>
      </c>
      <c r="AC339" s="52"/>
      <c r="AD339" s="52"/>
      <c r="AE339" s="52"/>
      <c r="AF339" s="165" t="str">
        <f>IF($C$5=5,(+SUM(AB337+AC337+AD337+AE337+AF337)/5),"0")</f>
        <v>0</v>
      </c>
      <c r="AG339" s="51" t="s">
        <v>106</v>
      </c>
      <c r="AH339" s="52"/>
      <c r="AI339" s="52"/>
      <c r="AJ339" s="52"/>
      <c r="AK339" s="166" t="str">
        <f>IF($C$5=5,(+SUM(AG337+AH337+AI337+AJ337+AK337)/5),"0")</f>
        <v>0</v>
      </c>
      <c r="AM339" s="135"/>
    </row>
    <row r="340" spans="2:39" ht="13.5" thickBot="1">
      <c r="B340" s="333" t="s">
        <v>120</v>
      </c>
      <c r="C340" s="334">
        <f>+'MENU PRINCIPAL'!B43</f>
        <v>16</v>
      </c>
      <c r="Y340" s="53" t="s">
        <v>94</v>
      </c>
      <c r="Z340" s="54"/>
      <c r="AA340" s="54"/>
      <c r="AB340" s="54"/>
      <c r="AC340" s="55"/>
      <c r="AD340" s="57">
        <f>SUM(AA338,AF338,AK338)-MIN(AA338,AF338,AK338)</f>
        <v>0</v>
      </c>
      <c r="AF340" s="53" t="s">
        <v>95</v>
      </c>
      <c r="AG340" s="54"/>
      <c r="AH340" s="54"/>
      <c r="AI340" s="54"/>
      <c r="AJ340" s="55"/>
      <c r="AK340" s="57">
        <f>SUM(AA339,AF339,AK339)-MIN(AA339,AF339,AK339)</f>
        <v>0</v>
      </c>
      <c r="AM340" s="135"/>
    </row>
    <row r="341" spans="1:37" ht="15.75" thickBot="1">
      <c r="A341" s="101"/>
      <c r="B341" s="331">
        <f>+'MENU PRINCIPAL'!C43</f>
        <v>0</v>
      </c>
      <c r="C341" s="332">
        <f>+'MENU PRINCIPAL'!D43</f>
        <v>0</v>
      </c>
      <c r="E341" s="83"/>
      <c r="F341" s="96"/>
      <c r="G341" s="96"/>
      <c r="H341" s="96"/>
      <c r="I341" s="96"/>
      <c r="J341" s="97"/>
      <c r="K341" s="96"/>
      <c r="L341" s="96"/>
      <c r="M341" s="96"/>
      <c r="N341" s="96"/>
      <c r="O341" s="96"/>
      <c r="P341" s="98"/>
      <c r="Q341" s="96"/>
      <c r="R341" s="96"/>
      <c r="S341" s="96"/>
      <c r="T341" s="96"/>
      <c r="U341" s="96"/>
      <c r="W341" s="143"/>
      <c r="X341" s="170"/>
      <c r="Y341" s="93"/>
      <c r="Z341" s="93"/>
      <c r="AA341" s="93"/>
      <c r="AB341" s="96"/>
      <c r="AC341" s="93"/>
      <c r="AD341" s="93"/>
      <c r="AE341" s="93"/>
      <c r="AF341" s="93"/>
      <c r="AG341" s="93"/>
      <c r="AH341" s="93"/>
      <c r="AI341" s="93"/>
      <c r="AJ341" s="93"/>
      <c r="AK341" s="96"/>
    </row>
    <row r="342" spans="1:37" ht="13.5" thickBot="1">
      <c r="A342" s="9" t="s">
        <v>4</v>
      </c>
      <c r="B342" s="410" t="s">
        <v>1</v>
      </c>
      <c r="C342" s="410"/>
      <c r="D342" s="102" t="s">
        <v>3</v>
      </c>
      <c r="E342" s="346" t="s">
        <v>79</v>
      </c>
      <c r="F342" s="411"/>
      <c r="G342" s="411"/>
      <c r="H342" s="411"/>
      <c r="I342" s="412"/>
      <c r="J342" s="175"/>
      <c r="K342" s="413" t="s">
        <v>79</v>
      </c>
      <c r="L342" s="347"/>
      <c r="M342" s="347"/>
      <c r="N342" s="347"/>
      <c r="O342" s="414"/>
      <c r="P342" s="175"/>
      <c r="Q342" s="413" t="s">
        <v>79</v>
      </c>
      <c r="R342" s="347"/>
      <c r="S342" s="347"/>
      <c r="T342" s="347"/>
      <c r="U342" s="348"/>
      <c r="W342" s="407" t="s">
        <v>78</v>
      </c>
      <c r="X342" s="408"/>
      <c r="Y342" s="408"/>
      <c r="Z342" s="408"/>
      <c r="AA342" s="408"/>
      <c r="AB342" s="408"/>
      <c r="AC342" s="408"/>
      <c r="AD342" s="408"/>
      <c r="AE342" s="408"/>
      <c r="AF342" s="408"/>
      <c r="AG342" s="408"/>
      <c r="AH342" s="408"/>
      <c r="AI342" s="408"/>
      <c r="AJ342" s="408"/>
      <c r="AK342" s="409"/>
    </row>
    <row r="343" spans="1:39" ht="12.75">
      <c r="A343" s="4" t="s">
        <v>5</v>
      </c>
      <c r="B343" s="387" t="s">
        <v>21</v>
      </c>
      <c r="C343" s="387"/>
      <c r="D343" s="17">
        <v>1</v>
      </c>
      <c r="E343" s="173"/>
      <c r="F343" s="174"/>
      <c r="G343" s="173"/>
      <c r="H343" s="174"/>
      <c r="I343" s="173"/>
      <c r="J343" s="148"/>
      <c r="K343" s="173"/>
      <c r="L343" s="174"/>
      <c r="M343" s="173"/>
      <c r="N343" s="174"/>
      <c r="O343" s="173"/>
      <c r="P343" s="148"/>
      <c r="Q343" s="173"/>
      <c r="R343" s="174"/>
      <c r="S343" s="173"/>
      <c r="T343" s="174"/>
      <c r="U343" s="173"/>
      <c r="W343" s="18">
        <f>+E343*$D343</f>
        <v>0</v>
      </c>
      <c r="X343" s="19">
        <f aca="true" t="shared" si="232" ref="X343:X358">+F343*$D343</f>
        <v>0</v>
      </c>
      <c r="Y343" s="20">
        <f aca="true" t="shared" si="233" ref="Y343:Y358">+G343*$D343</f>
        <v>0</v>
      </c>
      <c r="Z343" s="21">
        <f aca="true" t="shared" si="234" ref="Z343:Z358">+H343*$D343</f>
        <v>0</v>
      </c>
      <c r="AA343" s="22">
        <f aca="true" t="shared" si="235" ref="AA343:AA358">+I343*$D343</f>
        <v>0</v>
      </c>
      <c r="AB343" s="23">
        <f>+K343*$D343</f>
        <v>0</v>
      </c>
      <c r="AC343" s="24">
        <f aca="true" t="shared" si="236" ref="AC343:AC358">+L343*$D343</f>
        <v>0</v>
      </c>
      <c r="AD343" s="24">
        <f aca="true" t="shared" si="237" ref="AD343:AD358">+M343*$D343</f>
        <v>0</v>
      </c>
      <c r="AE343" s="24">
        <f aca="true" t="shared" si="238" ref="AE343:AE358">+N343*$D343</f>
        <v>0</v>
      </c>
      <c r="AF343" s="25">
        <f aca="true" t="shared" si="239" ref="AF343:AF358">+O343*$D343</f>
        <v>0</v>
      </c>
      <c r="AG343" s="68">
        <f>+Q343*$D343</f>
        <v>0</v>
      </c>
      <c r="AH343" s="69">
        <f aca="true" t="shared" si="240" ref="AH343:AH358">+R343*$D343</f>
        <v>0</v>
      </c>
      <c r="AI343" s="70">
        <f aca="true" t="shared" si="241" ref="AI343:AI358">+S343*$D343</f>
        <v>0</v>
      </c>
      <c r="AJ343" s="71">
        <f aca="true" t="shared" si="242" ref="AJ343:AJ358">+T343*$D343</f>
        <v>0</v>
      </c>
      <c r="AK343" s="72">
        <f aca="true" t="shared" si="243" ref="AK343:AK358">+U343*$D343</f>
        <v>0</v>
      </c>
      <c r="AM343" s="217"/>
    </row>
    <row r="344" spans="1:37" ht="12.75">
      <c r="A344" s="4" t="s">
        <v>6</v>
      </c>
      <c r="B344" s="387" t="s">
        <v>22</v>
      </c>
      <c r="C344" s="387"/>
      <c r="D344" s="17">
        <v>2</v>
      </c>
      <c r="E344" s="149"/>
      <c r="F344" s="150"/>
      <c r="G344" s="149"/>
      <c r="H344" s="150"/>
      <c r="I344" s="149"/>
      <c r="J344" s="148"/>
      <c r="K344" s="149"/>
      <c r="L344" s="150"/>
      <c r="M344" s="149"/>
      <c r="N344" s="150"/>
      <c r="O344" s="149"/>
      <c r="P344" s="148"/>
      <c r="Q344" s="149"/>
      <c r="R344" s="150"/>
      <c r="S344" s="149"/>
      <c r="T344" s="150"/>
      <c r="U344" s="149"/>
      <c r="W344" s="26">
        <f aca="true" t="shared" si="244" ref="W344:W358">+E344*$D344</f>
        <v>0</v>
      </c>
      <c r="X344" s="27">
        <f t="shared" si="232"/>
        <v>0</v>
      </c>
      <c r="Y344" s="28">
        <f t="shared" si="233"/>
        <v>0</v>
      </c>
      <c r="Z344" s="29">
        <f t="shared" si="234"/>
        <v>0</v>
      </c>
      <c r="AA344" s="30">
        <f t="shared" si="235"/>
        <v>0</v>
      </c>
      <c r="AB344" s="31">
        <f aca="true" t="shared" si="245" ref="AB344:AB358">+K344*$D344</f>
        <v>0</v>
      </c>
      <c r="AC344" s="32">
        <f t="shared" si="236"/>
        <v>0</v>
      </c>
      <c r="AD344" s="32">
        <f t="shared" si="237"/>
        <v>0</v>
      </c>
      <c r="AE344" s="32">
        <f t="shared" si="238"/>
        <v>0</v>
      </c>
      <c r="AF344" s="33">
        <f t="shared" si="239"/>
        <v>0</v>
      </c>
      <c r="AG344" s="73">
        <f aca="true" t="shared" si="246" ref="AG344:AG358">+Q344*$D344</f>
        <v>0</v>
      </c>
      <c r="AH344" s="74">
        <f t="shared" si="240"/>
        <v>0</v>
      </c>
      <c r="AI344" s="75">
        <f t="shared" si="241"/>
        <v>0</v>
      </c>
      <c r="AJ344" s="76">
        <f t="shared" si="242"/>
        <v>0</v>
      </c>
      <c r="AK344" s="77">
        <f t="shared" si="243"/>
        <v>0</v>
      </c>
    </row>
    <row r="345" spans="1:37" ht="12.75">
      <c r="A345" s="4" t="s">
        <v>7</v>
      </c>
      <c r="B345" s="387" t="s">
        <v>24</v>
      </c>
      <c r="C345" s="387"/>
      <c r="D345" s="17">
        <v>8</v>
      </c>
      <c r="E345" s="149"/>
      <c r="F345" s="150"/>
      <c r="G345" s="149"/>
      <c r="H345" s="150"/>
      <c r="I345" s="149"/>
      <c r="J345" s="148"/>
      <c r="K345" s="149"/>
      <c r="L345" s="150"/>
      <c r="M345" s="149"/>
      <c r="N345" s="150"/>
      <c r="O345" s="149"/>
      <c r="P345" s="148"/>
      <c r="Q345" s="149"/>
      <c r="R345" s="150"/>
      <c r="S345" s="149"/>
      <c r="T345" s="150"/>
      <c r="U345" s="149"/>
      <c r="W345" s="26">
        <f t="shared" si="244"/>
        <v>0</v>
      </c>
      <c r="X345" s="27">
        <f t="shared" si="232"/>
        <v>0</v>
      </c>
      <c r="Y345" s="28">
        <f t="shared" si="233"/>
        <v>0</v>
      </c>
      <c r="Z345" s="29">
        <f t="shared" si="234"/>
        <v>0</v>
      </c>
      <c r="AA345" s="30">
        <f t="shared" si="235"/>
        <v>0</v>
      </c>
      <c r="AB345" s="31">
        <f t="shared" si="245"/>
        <v>0</v>
      </c>
      <c r="AC345" s="32">
        <f t="shared" si="236"/>
        <v>0</v>
      </c>
      <c r="AD345" s="32">
        <f t="shared" si="237"/>
        <v>0</v>
      </c>
      <c r="AE345" s="32">
        <f t="shared" si="238"/>
        <v>0</v>
      </c>
      <c r="AF345" s="33">
        <f t="shared" si="239"/>
        <v>0</v>
      </c>
      <c r="AG345" s="73">
        <f t="shared" si="246"/>
        <v>0</v>
      </c>
      <c r="AH345" s="74">
        <f t="shared" si="240"/>
        <v>0</v>
      </c>
      <c r="AI345" s="75">
        <f t="shared" si="241"/>
        <v>0</v>
      </c>
      <c r="AJ345" s="76">
        <f t="shared" si="242"/>
        <v>0</v>
      </c>
      <c r="AK345" s="77">
        <f t="shared" si="243"/>
        <v>0</v>
      </c>
    </row>
    <row r="346" spans="1:37" ht="12.75">
      <c r="A346" s="4" t="s">
        <v>8</v>
      </c>
      <c r="B346" s="387" t="s">
        <v>25</v>
      </c>
      <c r="C346" s="387"/>
      <c r="D346" s="17">
        <v>6</v>
      </c>
      <c r="E346" s="149"/>
      <c r="F346" s="150"/>
      <c r="G346" s="149"/>
      <c r="H346" s="150"/>
      <c r="I346" s="149"/>
      <c r="J346" s="148"/>
      <c r="K346" s="149"/>
      <c r="L346" s="150"/>
      <c r="M346" s="149"/>
      <c r="N346" s="150"/>
      <c r="O346" s="149"/>
      <c r="P346" s="148"/>
      <c r="Q346" s="149"/>
      <c r="R346" s="150"/>
      <c r="S346" s="149"/>
      <c r="T346" s="150"/>
      <c r="U346" s="149"/>
      <c r="W346" s="26">
        <f t="shared" si="244"/>
        <v>0</v>
      </c>
      <c r="X346" s="27">
        <f t="shared" si="232"/>
        <v>0</v>
      </c>
      <c r="Y346" s="28">
        <f t="shared" si="233"/>
        <v>0</v>
      </c>
      <c r="Z346" s="29">
        <f t="shared" si="234"/>
        <v>0</v>
      </c>
      <c r="AA346" s="30">
        <f t="shared" si="235"/>
        <v>0</v>
      </c>
      <c r="AB346" s="31">
        <f t="shared" si="245"/>
        <v>0</v>
      </c>
      <c r="AC346" s="32">
        <f t="shared" si="236"/>
        <v>0</v>
      </c>
      <c r="AD346" s="32">
        <f t="shared" si="237"/>
        <v>0</v>
      </c>
      <c r="AE346" s="32">
        <f t="shared" si="238"/>
        <v>0</v>
      </c>
      <c r="AF346" s="33">
        <f t="shared" si="239"/>
        <v>0</v>
      </c>
      <c r="AG346" s="73">
        <f t="shared" si="246"/>
        <v>0</v>
      </c>
      <c r="AH346" s="74">
        <f t="shared" si="240"/>
        <v>0</v>
      </c>
      <c r="AI346" s="75">
        <f t="shared" si="241"/>
        <v>0</v>
      </c>
      <c r="AJ346" s="76">
        <f t="shared" si="242"/>
        <v>0</v>
      </c>
      <c r="AK346" s="77">
        <f t="shared" si="243"/>
        <v>0</v>
      </c>
    </row>
    <row r="347" spans="1:37" ht="12.75">
      <c r="A347" s="4" t="s">
        <v>9</v>
      </c>
      <c r="B347" s="387" t="s">
        <v>26</v>
      </c>
      <c r="C347" s="387"/>
      <c r="D347" s="17">
        <v>2</v>
      </c>
      <c r="E347" s="149"/>
      <c r="F347" s="150"/>
      <c r="G347" s="149"/>
      <c r="H347" s="150"/>
      <c r="I347" s="149"/>
      <c r="J347" s="148"/>
      <c r="K347" s="149"/>
      <c r="L347" s="150"/>
      <c r="M347" s="149"/>
      <c r="N347" s="150"/>
      <c r="O347" s="149"/>
      <c r="P347" s="148"/>
      <c r="Q347" s="149"/>
      <c r="R347" s="150"/>
      <c r="S347" s="149"/>
      <c r="T347" s="150"/>
      <c r="U347" s="149"/>
      <c r="W347" s="26">
        <f t="shared" si="244"/>
        <v>0</v>
      </c>
      <c r="X347" s="27">
        <f t="shared" si="232"/>
        <v>0</v>
      </c>
      <c r="Y347" s="28">
        <f t="shared" si="233"/>
        <v>0</v>
      </c>
      <c r="Z347" s="29">
        <f t="shared" si="234"/>
        <v>0</v>
      </c>
      <c r="AA347" s="30">
        <f t="shared" si="235"/>
        <v>0</v>
      </c>
      <c r="AB347" s="31">
        <f t="shared" si="245"/>
        <v>0</v>
      </c>
      <c r="AC347" s="32">
        <f t="shared" si="236"/>
        <v>0</v>
      </c>
      <c r="AD347" s="32">
        <f t="shared" si="237"/>
        <v>0</v>
      </c>
      <c r="AE347" s="32">
        <f t="shared" si="238"/>
        <v>0</v>
      </c>
      <c r="AF347" s="33">
        <f t="shared" si="239"/>
        <v>0</v>
      </c>
      <c r="AG347" s="73">
        <f t="shared" si="246"/>
        <v>0</v>
      </c>
      <c r="AH347" s="74">
        <f t="shared" si="240"/>
        <v>0</v>
      </c>
      <c r="AI347" s="75">
        <f t="shared" si="241"/>
        <v>0</v>
      </c>
      <c r="AJ347" s="76">
        <f t="shared" si="242"/>
        <v>0</v>
      </c>
      <c r="AK347" s="77">
        <f t="shared" si="243"/>
        <v>0</v>
      </c>
    </row>
    <row r="348" spans="1:37" ht="12.75">
      <c r="A348" s="4" t="s">
        <v>10</v>
      </c>
      <c r="B348" s="387" t="s">
        <v>27</v>
      </c>
      <c r="C348" s="387"/>
      <c r="D348" s="17">
        <v>6</v>
      </c>
      <c r="E348" s="149"/>
      <c r="F348" s="150"/>
      <c r="G348" s="149"/>
      <c r="H348" s="150"/>
      <c r="I348" s="149"/>
      <c r="J348" s="148"/>
      <c r="K348" s="149"/>
      <c r="L348" s="150"/>
      <c r="M348" s="149"/>
      <c r="N348" s="150"/>
      <c r="O348" s="149"/>
      <c r="P348" s="148"/>
      <c r="Q348" s="149"/>
      <c r="R348" s="150"/>
      <c r="S348" s="149"/>
      <c r="T348" s="150"/>
      <c r="U348" s="149"/>
      <c r="W348" s="26">
        <f t="shared" si="244"/>
        <v>0</v>
      </c>
      <c r="X348" s="27">
        <f t="shared" si="232"/>
        <v>0</v>
      </c>
      <c r="Y348" s="28">
        <f t="shared" si="233"/>
        <v>0</v>
      </c>
      <c r="Z348" s="29">
        <f t="shared" si="234"/>
        <v>0</v>
      </c>
      <c r="AA348" s="30">
        <f t="shared" si="235"/>
        <v>0</v>
      </c>
      <c r="AB348" s="31">
        <f t="shared" si="245"/>
        <v>0</v>
      </c>
      <c r="AC348" s="32">
        <f t="shared" si="236"/>
        <v>0</v>
      </c>
      <c r="AD348" s="32">
        <f t="shared" si="237"/>
        <v>0</v>
      </c>
      <c r="AE348" s="32">
        <f t="shared" si="238"/>
        <v>0</v>
      </c>
      <c r="AF348" s="33">
        <f t="shared" si="239"/>
        <v>0</v>
      </c>
      <c r="AG348" s="73">
        <f t="shared" si="246"/>
        <v>0</v>
      </c>
      <c r="AH348" s="74">
        <f t="shared" si="240"/>
        <v>0</v>
      </c>
      <c r="AI348" s="75">
        <f t="shared" si="241"/>
        <v>0</v>
      </c>
      <c r="AJ348" s="76">
        <f t="shared" si="242"/>
        <v>0</v>
      </c>
      <c r="AK348" s="77">
        <f t="shared" si="243"/>
        <v>0</v>
      </c>
    </row>
    <row r="349" spans="1:37" ht="12.75">
      <c r="A349" s="4" t="s">
        <v>11</v>
      </c>
      <c r="B349" s="387" t="s">
        <v>28</v>
      </c>
      <c r="C349" s="387"/>
      <c r="D349" s="17">
        <v>12</v>
      </c>
      <c r="E349" s="149"/>
      <c r="F349" s="150"/>
      <c r="G349" s="149"/>
      <c r="H349" s="150"/>
      <c r="I349" s="149"/>
      <c r="J349" s="148"/>
      <c r="K349" s="149"/>
      <c r="L349" s="150"/>
      <c r="M349" s="149"/>
      <c r="N349" s="150"/>
      <c r="O349" s="149"/>
      <c r="P349" s="148"/>
      <c r="Q349" s="149"/>
      <c r="R349" s="150"/>
      <c r="S349" s="149"/>
      <c r="T349" s="150"/>
      <c r="U349" s="149"/>
      <c r="W349" s="26">
        <f t="shared" si="244"/>
        <v>0</v>
      </c>
      <c r="X349" s="27">
        <f t="shared" si="232"/>
        <v>0</v>
      </c>
      <c r="Y349" s="28">
        <f t="shared" si="233"/>
        <v>0</v>
      </c>
      <c r="Z349" s="29">
        <f t="shared" si="234"/>
        <v>0</v>
      </c>
      <c r="AA349" s="30">
        <f t="shared" si="235"/>
        <v>0</v>
      </c>
      <c r="AB349" s="31">
        <f t="shared" si="245"/>
        <v>0</v>
      </c>
      <c r="AC349" s="32">
        <f t="shared" si="236"/>
        <v>0</v>
      </c>
      <c r="AD349" s="32">
        <f t="shared" si="237"/>
        <v>0</v>
      </c>
      <c r="AE349" s="32">
        <f t="shared" si="238"/>
        <v>0</v>
      </c>
      <c r="AF349" s="33">
        <f t="shared" si="239"/>
        <v>0</v>
      </c>
      <c r="AG349" s="73">
        <f t="shared" si="246"/>
        <v>0</v>
      </c>
      <c r="AH349" s="74">
        <f t="shared" si="240"/>
        <v>0</v>
      </c>
      <c r="AI349" s="75">
        <f t="shared" si="241"/>
        <v>0</v>
      </c>
      <c r="AJ349" s="76">
        <f t="shared" si="242"/>
        <v>0</v>
      </c>
      <c r="AK349" s="77">
        <f t="shared" si="243"/>
        <v>0</v>
      </c>
    </row>
    <row r="350" spans="1:37" ht="12.75">
      <c r="A350" s="4" t="s">
        <v>12</v>
      </c>
      <c r="B350" s="387" t="s">
        <v>29</v>
      </c>
      <c r="C350" s="387"/>
      <c r="D350" s="17">
        <v>12</v>
      </c>
      <c r="E350" s="149"/>
      <c r="F350" s="150"/>
      <c r="G350" s="149"/>
      <c r="H350" s="150"/>
      <c r="I350" s="149"/>
      <c r="J350" s="148"/>
      <c r="K350" s="149"/>
      <c r="L350" s="150"/>
      <c r="M350" s="149"/>
      <c r="N350" s="150"/>
      <c r="O350" s="149"/>
      <c r="P350" s="148"/>
      <c r="Q350" s="149"/>
      <c r="R350" s="150"/>
      <c r="S350" s="149"/>
      <c r="T350" s="150"/>
      <c r="U350" s="149"/>
      <c r="W350" s="26">
        <f t="shared" si="244"/>
        <v>0</v>
      </c>
      <c r="X350" s="27">
        <f t="shared" si="232"/>
        <v>0</v>
      </c>
      <c r="Y350" s="28">
        <f t="shared" si="233"/>
        <v>0</v>
      </c>
      <c r="Z350" s="29">
        <f t="shared" si="234"/>
        <v>0</v>
      </c>
      <c r="AA350" s="30">
        <f t="shared" si="235"/>
        <v>0</v>
      </c>
      <c r="AB350" s="31">
        <f t="shared" si="245"/>
        <v>0</v>
      </c>
      <c r="AC350" s="32">
        <f t="shared" si="236"/>
        <v>0</v>
      </c>
      <c r="AD350" s="32">
        <f t="shared" si="237"/>
        <v>0</v>
      </c>
      <c r="AE350" s="32">
        <f t="shared" si="238"/>
        <v>0</v>
      </c>
      <c r="AF350" s="33">
        <f t="shared" si="239"/>
        <v>0</v>
      </c>
      <c r="AG350" s="73">
        <f t="shared" si="246"/>
        <v>0</v>
      </c>
      <c r="AH350" s="74">
        <f t="shared" si="240"/>
        <v>0</v>
      </c>
      <c r="AI350" s="75">
        <f t="shared" si="241"/>
        <v>0</v>
      </c>
      <c r="AJ350" s="76">
        <f t="shared" si="242"/>
        <v>0</v>
      </c>
      <c r="AK350" s="77">
        <f t="shared" si="243"/>
        <v>0</v>
      </c>
    </row>
    <row r="351" spans="1:37" ht="12.75">
      <c r="A351" s="4" t="s">
        <v>13</v>
      </c>
      <c r="B351" s="387" t="s">
        <v>30</v>
      </c>
      <c r="C351" s="387"/>
      <c r="D351" s="17">
        <v>14</v>
      </c>
      <c r="E351" s="149"/>
      <c r="F351" s="150"/>
      <c r="G351" s="149"/>
      <c r="H351" s="150"/>
      <c r="I351" s="149"/>
      <c r="J351" s="148"/>
      <c r="K351" s="149"/>
      <c r="L351" s="150"/>
      <c r="M351" s="149"/>
      <c r="N351" s="150"/>
      <c r="O351" s="149"/>
      <c r="P351" s="148"/>
      <c r="Q351" s="149"/>
      <c r="R351" s="150"/>
      <c r="S351" s="149"/>
      <c r="T351" s="150"/>
      <c r="U351" s="149"/>
      <c r="W351" s="26">
        <f t="shared" si="244"/>
        <v>0</v>
      </c>
      <c r="X351" s="27">
        <f t="shared" si="232"/>
        <v>0</v>
      </c>
      <c r="Y351" s="28">
        <f t="shared" si="233"/>
        <v>0</v>
      </c>
      <c r="Z351" s="29">
        <f t="shared" si="234"/>
        <v>0</v>
      </c>
      <c r="AA351" s="30">
        <f t="shared" si="235"/>
        <v>0</v>
      </c>
      <c r="AB351" s="31">
        <f t="shared" si="245"/>
        <v>0</v>
      </c>
      <c r="AC351" s="32">
        <f t="shared" si="236"/>
        <v>0</v>
      </c>
      <c r="AD351" s="32">
        <f t="shared" si="237"/>
        <v>0</v>
      </c>
      <c r="AE351" s="32">
        <f t="shared" si="238"/>
        <v>0</v>
      </c>
      <c r="AF351" s="33">
        <f t="shared" si="239"/>
        <v>0</v>
      </c>
      <c r="AG351" s="73">
        <f t="shared" si="246"/>
        <v>0</v>
      </c>
      <c r="AH351" s="74">
        <f t="shared" si="240"/>
        <v>0</v>
      </c>
      <c r="AI351" s="75">
        <f t="shared" si="241"/>
        <v>0</v>
      </c>
      <c r="AJ351" s="76">
        <f t="shared" si="242"/>
        <v>0</v>
      </c>
      <c r="AK351" s="77">
        <f t="shared" si="243"/>
        <v>0</v>
      </c>
    </row>
    <row r="352" spans="1:37" ht="12.75">
      <c r="A352" s="4" t="s">
        <v>14</v>
      </c>
      <c r="B352" s="387" t="s">
        <v>23</v>
      </c>
      <c r="C352" s="387"/>
      <c r="D352" s="17">
        <v>7</v>
      </c>
      <c r="E352" s="149"/>
      <c r="F352" s="150"/>
      <c r="G352" s="149"/>
      <c r="H352" s="150"/>
      <c r="I352" s="149"/>
      <c r="J352" s="148"/>
      <c r="K352" s="149"/>
      <c r="L352" s="150"/>
      <c r="M352" s="149"/>
      <c r="N352" s="150"/>
      <c r="O352" s="149"/>
      <c r="P352" s="148"/>
      <c r="Q352" s="149"/>
      <c r="R352" s="150"/>
      <c r="S352" s="149"/>
      <c r="T352" s="150"/>
      <c r="U352" s="149"/>
      <c r="W352" s="26">
        <f t="shared" si="244"/>
        <v>0</v>
      </c>
      <c r="X352" s="27">
        <f t="shared" si="232"/>
        <v>0</v>
      </c>
      <c r="Y352" s="28">
        <f t="shared" si="233"/>
        <v>0</v>
      </c>
      <c r="Z352" s="29">
        <f t="shared" si="234"/>
        <v>0</v>
      </c>
      <c r="AA352" s="30">
        <f t="shared" si="235"/>
        <v>0</v>
      </c>
      <c r="AB352" s="31">
        <f t="shared" si="245"/>
        <v>0</v>
      </c>
      <c r="AC352" s="32">
        <f t="shared" si="236"/>
        <v>0</v>
      </c>
      <c r="AD352" s="32">
        <f t="shared" si="237"/>
        <v>0</v>
      </c>
      <c r="AE352" s="32">
        <f t="shared" si="238"/>
        <v>0</v>
      </c>
      <c r="AF352" s="33">
        <f t="shared" si="239"/>
        <v>0</v>
      </c>
      <c r="AG352" s="73">
        <f t="shared" si="246"/>
        <v>0</v>
      </c>
      <c r="AH352" s="74">
        <f t="shared" si="240"/>
        <v>0</v>
      </c>
      <c r="AI352" s="75">
        <f t="shared" si="241"/>
        <v>0</v>
      </c>
      <c r="AJ352" s="76">
        <f t="shared" si="242"/>
        <v>0</v>
      </c>
      <c r="AK352" s="77">
        <f t="shared" si="243"/>
        <v>0</v>
      </c>
    </row>
    <row r="353" spans="1:37" ht="12.75">
      <c r="A353" s="4" t="s">
        <v>15</v>
      </c>
      <c r="B353" s="387" t="s">
        <v>31</v>
      </c>
      <c r="C353" s="387"/>
      <c r="D353" s="17">
        <v>18</v>
      </c>
      <c r="E353" s="149"/>
      <c r="F353" s="150"/>
      <c r="G353" s="149"/>
      <c r="H353" s="150"/>
      <c r="I353" s="149"/>
      <c r="J353" s="148"/>
      <c r="K353" s="149"/>
      <c r="L353" s="150"/>
      <c r="M353" s="149"/>
      <c r="N353" s="150"/>
      <c r="O353" s="149"/>
      <c r="P353" s="148"/>
      <c r="Q353" s="149"/>
      <c r="R353" s="150"/>
      <c r="S353" s="149"/>
      <c r="T353" s="150"/>
      <c r="U353" s="149"/>
      <c r="W353" s="26">
        <f t="shared" si="244"/>
        <v>0</v>
      </c>
      <c r="X353" s="27">
        <f t="shared" si="232"/>
        <v>0</v>
      </c>
      <c r="Y353" s="28">
        <f t="shared" si="233"/>
        <v>0</v>
      </c>
      <c r="Z353" s="29">
        <f t="shared" si="234"/>
        <v>0</v>
      </c>
      <c r="AA353" s="30">
        <f t="shared" si="235"/>
        <v>0</v>
      </c>
      <c r="AB353" s="31">
        <f t="shared" si="245"/>
        <v>0</v>
      </c>
      <c r="AC353" s="32">
        <f t="shared" si="236"/>
        <v>0</v>
      </c>
      <c r="AD353" s="32">
        <f t="shared" si="237"/>
        <v>0</v>
      </c>
      <c r="AE353" s="32">
        <f t="shared" si="238"/>
        <v>0</v>
      </c>
      <c r="AF353" s="33">
        <f t="shared" si="239"/>
        <v>0</v>
      </c>
      <c r="AG353" s="73">
        <f t="shared" si="246"/>
        <v>0</v>
      </c>
      <c r="AH353" s="74">
        <f t="shared" si="240"/>
        <v>0</v>
      </c>
      <c r="AI353" s="75">
        <f t="shared" si="241"/>
        <v>0</v>
      </c>
      <c r="AJ353" s="76">
        <f t="shared" si="242"/>
        <v>0</v>
      </c>
      <c r="AK353" s="77">
        <f t="shared" si="243"/>
        <v>0</v>
      </c>
    </row>
    <row r="354" spans="1:37" ht="12.75">
      <c r="A354" s="4" t="s">
        <v>16</v>
      </c>
      <c r="B354" s="387" t="s">
        <v>32</v>
      </c>
      <c r="C354" s="387"/>
      <c r="D354" s="17">
        <v>10</v>
      </c>
      <c r="E354" s="149"/>
      <c r="F354" s="150"/>
      <c r="G354" s="149"/>
      <c r="H354" s="150"/>
      <c r="I354" s="149"/>
      <c r="J354" s="148"/>
      <c r="K354" s="149"/>
      <c r="L354" s="150"/>
      <c r="M354" s="149"/>
      <c r="N354" s="150"/>
      <c r="O354" s="149"/>
      <c r="P354" s="148"/>
      <c r="Q354" s="149"/>
      <c r="R354" s="150"/>
      <c r="S354" s="149"/>
      <c r="T354" s="150"/>
      <c r="U354" s="149"/>
      <c r="W354" s="26">
        <f t="shared" si="244"/>
        <v>0</v>
      </c>
      <c r="X354" s="27">
        <f t="shared" si="232"/>
        <v>0</v>
      </c>
      <c r="Y354" s="28">
        <f t="shared" si="233"/>
        <v>0</v>
      </c>
      <c r="Z354" s="29">
        <f t="shared" si="234"/>
        <v>0</v>
      </c>
      <c r="AA354" s="30">
        <f t="shared" si="235"/>
        <v>0</v>
      </c>
      <c r="AB354" s="31">
        <f t="shared" si="245"/>
        <v>0</v>
      </c>
      <c r="AC354" s="32">
        <f t="shared" si="236"/>
        <v>0</v>
      </c>
      <c r="AD354" s="32">
        <f t="shared" si="237"/>
        <v>0</v>
      </c>
      <c r="AE354" s="32">
        <f t="shared" si="238"/>
        <v>0</v>
      </c>
      <c r="AF354" s="33">
        <f t="shared" si="239"/>
        <v>0</v>
      </c>
      <c r="AG354" s="73">
        <f t="shared" si="246"/>
        <v>0</v>
      </c>
      <c r="AH354" s="74">
        <f t="shared" si="240"/>
        <v>0</v>
      </c>
      <c r="AI354" s="75">
        <f t="shared" si="241"/>
        <v>0</v>
      </c>
      <c r="AJ354" s="76">
        <f t="shared" si="242"/>
        <v>0</v>
      </c>
      <c r="AK354" s="77">
        <f t="shared" si="243"/>
        <v>0</v>
      </c>
    </row>
    <row r="355" spans="1:37" ht="12.75">
      <c r="A355" s="4" t="s">
        <v>17</v>
      </c>
      <c r="B355" s="387" t="s">
        <v>33</v>
      </c>
      <c r="C355" s="387"/>
      <c r="D355" s="17">
        <v>10</v>
      </c>
      <c r="E355" s="149"/>
      <c r="F355" s="150"/>
      <c r="G355" s="149"/>
      <c r="H355" s="150"/>
      <c r="I355" s="149"/>
      <c r="J355" s="148"/>
      <c r="K355" s="149"/>
      <c r="L355" s="150"/>
      <c r="M355" s="149"/>
      <c r="N355" s="150"/>
      <c r="O355" s="149"/>
      <c r="P355" s="148"/>
      <c r="Q355" s="149"/>
      <c r="R355" s="150"/>
      <c r="S355" s="149"/>
      <c r="T355" s="150"/>
      <c r="U355" s="149"/>
      <c r="W355" s="26">
        <f t="shared" si="244"/>
        <v>0</v>
      </c>
      <c r="X355" s="27">
        <f t="shared" si="232"/>
        <v>0</v>
      </c>
      <c r="Y355" s="28">
        <f t="shared" si="233"/>
        <v>0</v>
      </c>
      <c r="Z355" s="29">
        <f t="shared" si="234"/>
        <v>0</v>
      </c>
      <c r="AA355" s="30">
        <f t="shared" si="235"/>
        <v>0</v>
      </c>
      <c r="AB355" s="31">
        <f t="shared" si="245"/>
        <v>0</v>
      </c>
      <c r="AC355" s="32">
        <f t="shared" si="236"/>
        <v>0</v>
      </c>
      <c r="AD355" s="32">
        <f t="shared" si="237"/>
        <v>0</v>
      </c>
      <c r="AE355" s="32">
        <f t="shared" si="238"/>
        <v>0</v>
      </c>
      <c r="AF355" s="33">
        <f t="shared" si="239"/>
        <v>0</v>
      </c>
      <c r="AG355" s="73">
        <f t="shared" si="246"/>
        <v>0</v>
      </c>
      <c r="AH355" s="74">
        <f t="shared" si="240"/>
        <v>0</v>
      </c>
      <c r="AI355" s="75">
        <f t="shared" si="241"/>
        <v>0</v>
      </c>
      <c r="AJ355" s="76">
        <f t="shared" si="242"/>
        <v>0</v>
      </c>
      <c r="AK355" s="77">
        <f t="shared" si="243"/>
        <v>0</v>
      </c>
    </row>
    <row r="356" spans="1:37" ht="12.75">
      <c r="A356" s="4" t="s">
        <v>18</v>
      </c>
      <c r="B356" s="387" t="s">
        <v>34</v>
      </c>
      <c r="C356" s="387"/>
      <c r="D356" s="17">
        <v>10</v>
      </c>
      <c r="E356" s="149"/>
      <c r="F356" s="150"/>
      <c r="G356" s="149"/>
      <c r="H356" s="150"/>
      <c r="I356" s="149"/>
      <c r="J356" s="148"/>
      <c r="K356" s="149"/>
      <c r="L356" s="150"/>
      <c r="M356" s="149"/>
      <c r="N356" s="150"/>
      <c r="O356" s="149"/>
      <c r="P356" s="148"/>
      <c r="Q356" s="149"/>
      <c r="R356" s="150"/>
      <c r="S356" s="149"/>
      <c r="T356" s="150"/>
      <c r="U356" s="149"/>
      <c r="W356" s="26">
        <f t="shared" si="244"/>
        <v>0</v>
      </c>
      <c r="X356" s="27">
        <f t="shared" si="232"/>
        <v>0</v>
      </c>
      <c r="Y356" s="28">
        <f t="shared" si="233"/>
        <v>0</v>
      </c>
      <c r="Z356" s="29">
        <f t="shared" si="234"/>
        <v>0</v>
      </c>
      <c r="AA356" s="30">
        <f t="shared" si="235"/>
        <v>0</v>
      </c>
      <c r="AB356" s="31">
        <f t="shared" si="245"/>
        <v>0</v>
      </c>
      <c r="AC356" s="32">
        <f t="shared" si="236"/>
        <v>0</v>
      </c>
      <c r="AD356" s="32">
        <f t="shared" si="237"/>
        <v>0</v>
      </c>
      <c r="AE356" s="32">
        <f t="shared" si="238"/>
        <v>0</v>
      </c>
      <c r="AF356" s="33">
        <f t="shared" si="239"/>
        <v>0</v>
      </c>
      <c r="AG356" s="73">
        <f t="shared" si="246"/>
        <v>0</v>
      </c>
      <c r="AH356" s="74">
        <f t="shared" si="240"/>
        <v>0</v>
      </c>
      <c r="AI356" s="75">
        <f t="shared" si="241"/>
        <v>0</v>
      </c>
      <c r="AJ356" s="76">
        <f t="shared" si="242"/>
        <v>0</v>
      </c>
      <c r="AK356" s="77">
        <f t="shared" si="243"/>
        <v>0</v>
      </c>
    </row>
    <row r="357" spans="1:37" ht="12.75">
      <c r="A357" s="4" t="s">
        <v>19</v>
      </c>
      <c r="B357" s="387" t="s">
        <v>35</v>
      </c>
      <c r="C357" s="387"/>
      <c r="D357" s="17">
        <v>8</v>
      </c>
      <c r="E357" s="149"/>
      <c r="F357" s="150"/>
      <c r="G357" s="149"/>
      <c r="H357" s="150"/>
      <c r="I357" s="149"/>
      <c r="J357" s="148"/>
      <c r="K357" s="149"/>
      <c r="L357" s="150"/>
      <c r="M357" s="149"/>
      <c r="N357" s="150"/>
      <c r="O357" s="149"/>
      <c r="P357" s="148"/>
      <c r="Q357" s="149"/>
      <c r="R357" s="150"/>
      <c r="S357" s="149"/>
      <c r="T357" s="150"/>
      <c r="U357" s="149"/>
      <c r="W357" s="26">
        <f t="shared" si="244"/>
        <v>0</v>
      </c>
      <c r="X357" s="27">
        <f t="shared" si="232"/>
        <v>0</v>
      </c>
      <c r="Y357" s="28">
        <f t="shared" si="233"/>
        <v>0</v>
      </c>
      <c r="Z357" s="29">
        <f t="shared" si="234"/>
        <v>0</v>
      </c>
      <c r="AA357" s="30">
        <f t="shared" si="235"/>
        <v>0</v>
      </c>
      <c r="AB357" s="31">
        <f t="shared" si="245"/>
        <v>0</v>
      </c>
      <c r="AC357" s="32">
        <f t="shared" si="236"/>
        <v>0</v>
      </c>
      <c r="AD357" s="32">
        <f t="shared" si="237"/>
        <v>0</v>
      </c>
      <c r="AE357" s="32">
        <f t="shared" si="238"/>
        <v>0</v>
      </c>
      <c r="AF357" s="33">
        <f t="shared" si="239"/>
        <v>0</v>
      </c>
      <c r="AG357" s="73">
        <f t="shared" si="246"/>
        <v>0</v>
      </c>
      <c r="AH357" s="74">
        <f t="shared" si="240"/>
        <v>0</v>
      </c>
      <c r="AI357" s="75">
        <f t="shared" si="241"/>
        <v>0</v>
      </c>
      <c r="AJ357" s="76">
        <f t="shared" si="242"/>
        <v>0</v>
      </c>
      <c r="AK357" s="77">
        <f t="shared" si="243"/>
        <v>0</v>
      </c>
    </row>
    <row r="358" spans="1:37" ht="13.5" thickBot="1">
      <c r="A358" s="4" t="s">
        <v>20</v>
      </c>
      <c r="B358" s="387" t="s">
        <v>36</v>
      </c>
      <c r="C358" s="387"/>
      <c r="D358" s="17">
        <v>5</v>
      </c>
      <c r="E358" s="149"/>
      <c r="F358" s="150"/>
      <c r="G358" s="149"/>
      <c r="H358" s="150"/>
      <c r="I358" s="149"/>
      <c r="J358" s="148"/>
      <c r="K358" s="149"/>
      <c r="L358" s="150"/>
      <c r="M358" s="149"/>
      <c r="N358" s="150"/>
      <c r="O358" s="149"/>
      <c r="P358" s="148"/>
      <c r="Q358" s="149"/>
      <c r="R358" s="150"/>
      <c r="S358" s="149"/>
      <c r="T358" s="150"/>
      <c r="U358" s="149"/>
      <c r="W358" s="34">
        <f t="shared" si="244"/>
        <v>0</v>
      </c>
      <c r="X358" s="35">
        <f t="shared" si="232"/>
        <v>0</v>
      </c>
      <c r="Y358" s="36">
        <f t="shared" si="233"/>
        <v>0</v>
      </c>
      <c r="Z358" s="37">
        <f t="shared" si="234"/>
        <v>0</v>
      </c>
      <c r="AA358" s="38">
        <f t="shared" si="235"/>
        <v>0</v>
      </c>
      <c r="AB358" s="39">
        <f t="shared" si="245"/>
        <v>0</v>
      </c>
      <c r="AC358" s="40">
        <f t="shared" si="236"/>
        <v>0</v>
      </c>
      <c r="AD358" s="40">
        <f t="shared" si="237"/>
        <v>0</v>
      </c>
      <c r="AE358" s="40">
        <f t="shared" si="238"/>
        <v>0</v>
      </c>
      <c r="AF358" s="41">
        <f t="shared" si="239"/>
        <v>0</v>
      </c>
      <c r="AG358" s="78">
        <f t="shared" si="246"/>
        <v>0</v>
      </c>
      <c r="AH358" s="79">
        <f t="shared" si="240"/>
        <v>0</v>
      </c>
      <c r="AI358" s="80">
        <f t="shared" si="241"/>
        <v>0</v>
      </c>
      <c r="AJ358" s="81">
        <f t="shared" si="242"/>
        <v>0</v>
      </c>
      <c r="AK358" s="82">
        <f t="shared" si="243"/>
        <v>0</v>
      </c>
    </row>
    <row r="359" spans="1:37" ht="13.5" thickBot="1">
      <c r="A359" s="404"/>
      <c r="B359" s="405"/>
      <c r="C359" s="405"/>
      <c r="D359" s="406"/>
      <c r="E359" s="134" t="str">
        <f>IF(E343&gt;10,"ERROR",IF(E344&gt;10,"ERROR",IF(E345&gt;10,"ERROR",IF(E346&gt;10,"ERROR",IF(E347&gt;10,"ERROR",IF(E348&gt;10,"ERROR",IF(E349&gt;10,"ERROR",IF(E350&gt;10,"ERROR"," "))))))))</f>
        <v> </v>
      </c>
      <c r="F359" s="134" t="str">
        <f>IF(F343&gt;10,"ERROR",IF(F344&gt;10,"ERROR",IF(F345&gt;10,"ERROR",IF(F346&gt;10,"ERROR",IF(F347&gt;10,"ERROR",IF(F348&gt;10,"ERROR",IF(F349&gt;10,"ERROR",IF(F350&gt;10,"ERROR"," "))))))))</f>
        <v> </v>
      </c>
      <c r="G359" s="134" t="str">
        <f>IF(G343&gt;10,"ERROR",IF(G344&gt;10,"ERROR",IF(G345&gt;10,"ERROR",IF(G346&gt;10,"ERROR",IF(G347&gt;10,"ERROR",IF(G348&gt;10,"ERROR",IF(G349&gt;10,"ERROR",IF(G350&gt;10,"ERROR"," "))))))))</f>
        <v> </v>
      </c>
      <c r="H359" s="134" t="str">
        <f>IF(H343&gt;10,"ERROR",IF(H344&gt;10,"ERROR",IF(H345&gt;10,"ERROR",IF(H346&gt;10,"ERROR",IF(H347&gt;10,"ERROR",IF(H348&gt;10,"ERROR",IF(H349&gt;10,"ERROR",IF(H350&gt;10,"ERROR"," "))))))))</f>
        <v> </v>
      </c>
      <c r="I359" s="134" t="str">
        <f>IF(I343&gt;10,"ERROR",IF(I344&gt;10,"ERROR",IF(I345&gt;10,"ERROR",IF(I346&gt;10,"ERROR",IF(I347&gt;10,"ERROR",IF(I348&gt;10,"ERROR",IF(I349&gt;10,"ERROR",IF(I350&gt;10,"ERROR"," "))))))))</f>
        <v> </v>
      </c>
      <c r="K359" s="134" t="str">
        <f>IF(K343&gt;10,"ERROR",IF(K344&gt;10,"ERROR",IF(K345&gt;10,"ERROR",IF(K346&gt;10,"ERROR",IF(K347&gt;10,"ERROR",IF(K348&gt;10,"ERROR",IF(K349&gt;10,"ERROR",IF(K350&gt;10,"ERROR"," "))))))))</f>
        <v> </v>
      </c>
      <c r="L359" s="134" t="str">
        <f>IF(L343&gt;10,"ERROR",IF(L344&gt;10,"ERROR",IF(L345&gt;10,"ERROR",IF(L346&gt;10,"ERROR",IF(L347&gt;10,"ERROR",IF(L348&gt;10,"ERROR",IF(L349&gt;10,"ERROR",IF(L350&gt;10,"ERROR"," "))))))))</f>
        <v> </v>
      </c>
      <c r="M359" s="134" t="str">
        <f>IF(M343&gt;10,"ERROR",IF(M344&gt;10,"ERROR",IF(M345&gt;10,"ERROR",IF(M346&gt;10,"ERROR",IF(M347&gt;10,"ERROR",IF(M348&gt;10,"ERROR",IF(M349&gt;10,"ERROR",IF(M350&gt;10,"ERROR"," "))))))))</f>
        <v> </v>
      </c>
      <c r="N359" s="134" t="str">
        <f>IF(N343&gt;10,"ERROR",IF(N344&gt;10,"ERROR",IF(N345&gt;10,"ERROR",IF(N346&gt;10,"ERROR",IF(N347&gt;10,"ERROR",IF(N348&gt;10,"ERROR",IF(N349&gt;10,"ERROR",IF(N350&gt;10,"ERROR"," "))))))))</f>
        <v> </v>
      </c>
      <c r="O359" s="134" t="str">
        <f>IF(O343&gt;10,"ERROR",IF(O344&gt;10,"ERROR",IF(O345&gt;10,"ERROR",IF(O346&gt;10,"ERROR",IF(O347&gt;10,"ERROR",IF(O348&gt;10,"ERROR",IF(O349&gt;10,"ERROR",IF(O350&gt;10,"ERROR"," "))))))))</f>
        <v> </v>
      </c>
      <c r="Q359" s="134" t="str">
        <f>IF(Q343&gt;10,"ERROR",IF(Q344&gt;10,"ERROR",IF(Q345&gt;10,"ERROR",IF(Q346&gt;10,"ERROR",IF(Q347&gt;10,"ERROR",IF(Q348&gt;10,"ERROR",IF(Q349&gt;10,"ERROR",IF(Q350&gt;10,"ERROR"," "))))))))</f>
        <v> </v>
      </c>
      <c r="R359" s="134" t="str">
        <f>IF(R343&gt;10,"ERROR",IF(R344&gt;10,"ERROR",IF(R345&gt;10,"ERROR",IF(R346&gt;10,"ERROR",IF(R347&gt;10,"ERROR",IF(R348&gt;10,"ERROR",IF(R349&gt;10,"ERROR",IF(R350&gt;10,"ERROR"," "))))))))</f>
        <v> </v>
      </c>
      <c r="S359" s="134" t="str">
        <f>IF(S343&gt;10,"ERROR",IF(S344&gt;10,"ERROR",IF(S345&gt;10,"ERROR",IF(S346&gt;10,"ERROR",IF(S347&gt;10,"ERROR",IF(S348&gt;10,"ERROR",IF(S349&gt;10,"ERROR",IF(S350&gt;10,"ERROR"," "))))))))</f>
        <v> </v>
      </c>
      <c r="T359" s="134" t="str">
        <f>IF(T343&gt;10,"ERROR",IF(T344&gt;10,"ERROR",IF(T345&gt;10,"ERROR",IF(T346&gt;10,"ERROR",IF(T347&gt;10,"ERROR",IF(T348&gt;10,"ERROR",IF(T349&gt;10,"ERROR",IF(T350&gt;10,"ERROR"," "))))))))</f>
        <v> </v>
      </c>
      <c r="U359" s="134" t="str">
        <f>IF(U343&gt;10,"ERROR",IF(U344&gt;10,"ERROR",IF(U345&gt;10,"ERROR",IF(U346&gt;10,"ERROR",IF(U347&gt;10,"ERROR",IF(U348&gt;10,"ERROR",IF(U349&gt;10,"ERROR",IF(U350&gt;10,"ERROR"," "))))))))</f>
        <v> </v>
      </c>
      <c r="W359" s="42">
        <f aca="true" t="shared" si="247" ref="W359:AK359">SUM(W343:W358)</f>
        <v>0</v>
      </c>
      <c r="X359" s="43">
        <f t="shared" si="247"/>
        <v>0</v>
      </c>
      <c r="Y359" s="43">
        <f t="shared" si="247"/>
        <v>0</v>
      </c>
      <c r="Z359" s="43">
        <f t="shared" si="247"/>
        <v>0</v>
      </c>
      <c r="AA359" s="44">
        <f t="shared" si="247"/>
        <v>0</v>
      </c>
      <c r="AB359" s="42">
        <f t="shared" si="247"/>
        <v>0</v>
      </c>
      <c r="AC359" s="43">
        <f t="shared" si="247"/>
        <v>0</v>
      </c>
      <c r="AD359" s="43">
        <f t="shared" si="247"/>
        <v>0</v>
      </c>
      <c r="AE359" s="43">
        <f t="shared" si="247"/>
        <v>0</v>
      </c>
      <c r="AF359" s="44">
        <f t="shared" si="247"/>
        <v>0</v>
      </c>
      <c r="AG359" s="45">
        <f t="shared" si="247"/>
        <v>0</v>
      </c>
      <c r="AH359" s="46">
        <f t="shared" si="247"/>
        <v>0</v>
      </c>
      <c r="AI359" s="46">
        <f t="shared" si="247"/>
        <v>0</v>
      </c>
      <c r="AJ359" s="46">
        <f t="shared" si="247"/>
        <v>0</v>
      </c>
      <c r="AK359" s="47">
        <f t="shared" si="247"/>
        <v>0</v>
      </c>
    </row>
  </sheetData>
  <sheetProtection/>
  <mergeCells count="364">
    <mergeCell ref="B94:C94"/>
    <mergeCell ref="A95:D95"/>
    <mergeCell ref="A29:D29"/>
    <mergeCell ref="D1:P1"/>
    <mergeCell ref="B28:C28"/>
    <mergeCell ref="B24:C24"/>
    <mergeCell ref="B25:C25"/>
    <mergeCell ref="B26:C26"/>
    <mergeCell ref="B15:C15"/>
    <mergeCell ref="B16:C16"/>
    <mergeCell ref="B92:C92"/>
    <mergeCell ref="B93:C93"/>
    <mergeCell ref="B14:C14"/>
    <mergeCell ref="E4:I4"/>
    <mergeCell ref="R1:AD1"/>
    <mergeCell ref="B23:C23"/>
    <mergeCell ref="B21:C21"/>
    <mergeCell ref="B22:C22"/>
    <mergeCell ref="B12:C12"/>
    <mergeCell ref="B13:C13"/>
    <mergeCell ref="B20:C20"/>
    <mergeCell ref="B19:C19"/>
    <mergeCell ref="AI2:AK2"/>
    <mergeCell ref="B34:C34"/>
    <mergeCell ref="W12:AK12"/>
    <mergeCell ref="AB4:AF4"/>
    <mergeCell ref="AG4:AK4"/>
    <mergeCell ref="K12:O12"/>
    <mergeCell ref="B27:C27"/>
    <mergeCell ref="B17:C17"/>
    <mergeCell ref="B18:C18"/>
    <mergeCell ref="E12:I12"/>
    <mergeCell ref="K4:O4"/>
    <mergeCell ref="A4:B4"/>
    <mergeCell ref="A7:C7"/>
    <mergeCell ref="D2:P2"/>
    <mergeCell ref="Q12:U12"/>
    <mergeCell ref="W4:AA4"/>
    <mergeCell ref="Q4:U4"/>
    <mergeCell ref="W34:AK34"/>
    <mergeCell ref="B37:C37"/>
    <mergeCell ref="E34:I34"/>
    <mergeCell ref="K34:O34"/>
    <mergeCell ref="Q34:U34"/>
    <mergeCell ref="B35:C35"/>
    <mergeCell ref="B36:C36"/>
    <mergeCell ref="B44:C44"/>
    <mergeCell ref="B45:C45"/>
    <mergeCell ref="B38:C38"/>
    <mergeCell ref="B39:C39"/>
    <mergeCell ref="B40:C40"/>
    <mergeCell ref="B41:C41"/>
    <mergeCell ref="B42:C42"/>
    <mergeCell ref="B43:C43"/>
    <mergeCell ref="B50:C50"/>
    <mergeCell ref="A51:D51"/>
    <mergeCell ref="B56:C56"/>
    <mergeCell ref="B46:C46"/>
    <mergeCell ref="B47:C47"/>
    <mergeCell ref="B48:C48"/>
    <mergeCell ref="B49:C49"/>
    <mergeCell ref="E56:I56"/>
    <mergeCell ref="K56:O56"/>
    <mergeCell ref="Q56:U56"/>
    <mergeCell ref="W56:AK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73:D73"/>
    <mergeCell ref="B78:C78"/>
    <mergeCell ref="E78:I78"/>
    <mergeCell ref="B69:C69"/>
    <mergeCell ref="B70:C70"/>
    <mergeCell ref="B71:C71"/>
    <mergeCell ref="B72:C72"/>
    <mergeCell ref="K78:O78"/>
    <mergeCell ref="Q78:U78"/>
    <mergeCell ref="W78:AK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Q100:U100"/>
    <mergeCell ref="W100:AK100"/>
    <mergeCell ref="B101:C101"/>
    <mergeCell ref="B102:C102"/>
    <mergeCell ref="B100:C100"/>
    <mergeCell ref="E100:I100"/>
    <mergeCell ref="K100:O100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5:C115"/>
    <mergeCell ref="B116:C116"/>
    <mergeCell ref="A117:D117"/>
    <mergeCell ref="B111:C111"/>
    <mergeCell ref="B112:C112"/>
    <mergeCell ref="B113:C113"/>
    <mergeCell ref="B114:C114"/>
    <mergeCell ref="W122:AK122"/>
    <mergeCell ref="B123:C123"/>
    <mergeCell ref="B124:C124"/>
    <mergeCell ref="B125:C125"/>
    <mergeCell ref="B122:C122"/>
    <mergeCell ref="E122:I122"/>
    <mergeCell ref="K122:O122"/>
    <mergeCell ref="Q122:U122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8:C138"/>
    <mergeCell ref="A139:D139"/>
    <mergeCell ref="B144:C144"/>
    <mergeCell ref="B134:C134"/>
    <mergeCell ref="B135:C135"/>
    <mergeCell ref="B136:C136"/>
    <mergeCell ref="B137:C137"/>
    <mergeCell ref="E144:I144"/>
    <mergeCell ref="K144:O144"/>
    <mergeCell ref="Q144:U144"/>
    <mergeCell ref="W144:AK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D161"/>
    <mergeCell ref="B166:C166"/>
    <mergeCell ref="E166:I166"/>
    <mergeCell ref="K166:O166"/>
    <mergeCell ref="Q166:U166"/>
    <mergeCell ref="W166:AK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A183:D183"/>
    <mergeCell ref="B188:C188"/>
    <mergeCell ref="E188:I188"/>
    <mergeCell ref="K188:O188"/>
    <mergeCell ref="Q188:U188"/>
    <mergeCell ref="W188:AK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A205:D205"/>
    <mergeCell ref="W210:AK210"/>
    <mergeCell ref="B211:C211"/>
    <mergeCell ref="B212:C212"/>
    <mergeCell ref="Q210:U210"/>
    <mergeCell ref="B213:C213"/>
    <mergeCell ref="B210:C210"/>
    <mergeCell ref="E210:I210"/>
    <mergeCell ref="K210:O21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A227:D227"/>
    <mergeCell ref="B232:C232"/>
    <mergeCell ref="E232:I232"/>
    <mergeCell ref="K232:O232"/>
    <mergeCell ref="Q232:U232"/>
    <mergeCell ref="W232:AK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D249"/>
    <mergeCell ref="W254:AK254"/>
    <mergeCell ref="B255:C255"/>
    <mergeCell ref="B256:C256"/>
    <mergeCell ref="B257:C257"/>
    <mergeCell ref="B254:C254"/>
    <mergeCell ref="E254:I254"/>
    <mergeCell ref="K254:O254"/>
    <mergeCell ref="Q254:U254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A271:D271"/>
    <mergeCell ref="B276:C276"/>
    <mergeCell ref="E276:I276"/>
    <mergeCell ref="K276:O276"/>
    <mergeCell ref="Q276:U276"/>
    <mergeCell ref="W276:AK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A293:D293"/>
    <mergeCell ref="W298:AK298"/>
    <mergeCell ref="B299:C299"/>
    <mergeCell ref="B300:C300"/>
    <mergeCell ref="B301:C301"/>
    <mergeCell ref="B298:C298"/>
    <mergeCell ref="E298:I298"/>
    <mergeCell ref="K298:O298"/>
    <mergeCell ref="Q298:U298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315:D315"/>
    <mergeCell ref="B320:C320"/>
    <mergeCell ref="E320:I320"/>
    <mergeCell ref="K320:O320"/>
    <mergeCell ref="Q320:U320"/>
    <mergeCell ref="W320:AK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A337:D337"/>
    <mergeCell ref="W342:AK342"/>
    <mergeCell ref="B343:C343"/>
    <mergeCell ref="B344:C344"/>
    <mergeCell ref="B345:C345"/>
    <mergeCell ref="B342:C342"/>
    <mergeCell ref="E342:I342"/>
    <mergeCell ref="K342:O342"/>
    <mergeCell ref="Q342:U342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A359:D359"/>
  </mergeCells>
  <dataValidations count="1">
    <dataValidation type="decimal" allowBlank="1" showInputMessage="1" showErrorMessage="1" errorTitle="Número no válido" error="El número tiene que ser entre 0 y 10" sqref="E35:U50 E233:U248 E145:U160 E255:U270 E299:U314 E277:U292 E167:U182 E211:U226 E189:U204 E321:U336 E123:U138 E13:U28 E101:U116 E79:U94 E57:U72 E343:U358">
      <formula1>0</formula1>
      <formula2>10</formula2>
    </dataValidation>
  </dataValidations>
  <hyperlinks>
    <hyperlink ref="C1" r:id="rId1" display="www.apuca.com.ar"/>
  </hyperlinks>
  <printOptions/>
  <pageMargins left="0.5905511811023623" right="0" top="0.5905511811023623" bottom="0" header="0" footer="0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Usuario</cp:lastModifiedBy>
  <cp:lastPrinted>2012-09-11T19:21:35Z</cp:lastPrinted>
  <dcterms:created xsi:type="dcterms:W3CDTF">2001-02-08T16:55:53Z</dcterms:created>
  <dcterms:modified xsi:type="dcterms:W3CDTF">2012-11-29T14:55:33Z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